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1355" windowHeight="5280" activeTab="1"/>
  </bookViews>
  <sheets>
    <sheet name="คำอธิบาย (ปรับแก้ไขล่าสุด)" sheetId="27" r:id="rId1"/>
    <sheet name="F1-P-วผ-001 (ปรับแก้ไขล่าสุด) " sheetId="29" r:id="rId2"/>
    <sheet name="F1-P-วผ-001 (แก้ไขครั้งที่ 8)" sheetId="31" r:id="rId3"/>
    <sheet name="F1-P-วผ-001 (ถูกต้อง) " sheetId="33" r:id="rId4"/>
  </sheets>
  <definedNames>
    <definedName name="_xlnm.Print_Area" localSheetId="2">'F1-P-วผ-001 (แก้ไขครั้งที่ 8)'!$A$1:$AC$46</definedName>
    <definedName name="_xlnm.Print_Area" localSheetId="3">'F1-P-วผ-001 (ถูกต้อง) '!$A$1:$AC$53</definedName>
    <definedName name="_xlnm.Print_Titles" localSheetId="0">'คำอธิบาย (ปรับแก้ไขล่าสุด)'!$4:$4</definedName>
  </definedNames>
  <calcPr calcId="125725"/>
</workbook>
</file>

<file path=xl/calcChain.xml><?xml version="1.0" encoding="utf-8"?>
<calcChain xmlns="http://schemas.openxmlformats.org/spreadsheetml/2006/main">
  <c r="V42" i="33"/>
  <c r="U42"/>
  <c r="T42"/>
  <c r="S42"/>
  <c r="R42"/>
  <c r="Q42"/>
  <c r="P42"/>
  <c r="O42"/>
  <c r="N42"/>
  <c r="M42"/>
  <c r="L42"/>
  <c r="K42"/>
  <c r="V41"/>
  <c r="U41"/>
  <c r="T41"/>
  <c r="S41"/>
  <c r="R41"/>
  <c r="Q41"/>
  <c r="P41"/>
  <c r="O41"/>
  <c r="N41"/>
  <c r="M41"/>
  <c r="L41"/>
  <c r="K41"/>
  <c r="H41"/>
  <c r="V37"/>
  <c r="U37"/>
  <c r="T37"/>
  <c r="S37"/>
  <c r="R37"/>
  <c r="Q37"/>
  <c r="P37"/>
  <c r="O37"/>
  <c r="N37"/>
  <c r="M37"/>
  <c r="L37"/>
  <c r="K37"/>
  <c r="V36"/>
  <c r="U36"/>
  <c r="T36"/>
  <c r="S36"/>
  <c r="R36"/>
  <c r="Q36"/>
  <c r="P36"/>
  <c r="O36"/>
  <c r="N36"/>
  <c r="M36"/>
  <c r="L36"/>
  <c r="K36"/>
  <c r="H36" s="1"/>
  <c r="W19"/>
  <c r="Z19"/>
  <c r="K31"/>
  <c r="L31"/>
  <c r="M31"/>
  <c r="N31"/>
  <c r="O31"/>
  <c r="H31" s="1"/>
  <c r="P31"/>
  <c r="Q31"/>
  <c r="R31"/>
  <c r="S31"/>
  <c r="T31"/>
  <c r="U31"/>
  <c r="V31"/>
  <c r="K32"/>
  <c r="L32"/>
  <c r="M32"/>
  <c r="N32"/>
  <c r="O32"/>
  <c r="P32"/>
  <c r="Q32"/>
  <c r="R32"/>
  <c r="S32"/>
  <c r="T32"/>
  <c r="U32"/>
  <c r="V32"/>
</calcChain>
</file>

<file path=xl/sharedStrings.xml><?xml version="1.0" encoding="utf-8"?>
<sst xmlns="http://schemas.openxmlformats.org/spreadsheetml/2006/main" count="431" uniqueCount="215">
  <si>
    <t>รวม</t>
  </si>
  <si>
    <t>หน่วย : ล้านบาท (ทศนิยม 4 ตำแหน่ง)</t>
  </si>
  <si>
    <t>ลำดับ</t>
  </si>
  <si>
    <t>ตัวชี้วัด</t>
  </si>
  <si>
    <t>หน่วย</t>
  </si>
  <si>
    <t>เป้า</t>
  </si>
  <si>
    <t>แผน</t>
  </si>
  <si>
    <t>ที่</t>
  </si>
  <si>
    <t>นับ</t>
  </si>
  <si>
    <t>หมาย</t>
  </si>
  <si>
    <t xml:space="preserve"> /ผล</t>
  </si>
  <si>
    <t>ไตรมาสที่ 1</t>
  </si>
  <si>
    <t>ไตรมาสที่ 2</t>
  </si>
  <si>
    <t>ไตรมาสที่ 3</t>
  </si>
  <si>
    <t>ไตรมาสที่ 4</t>
  </si>
  <si>
    <t>งบแผ่นดิน</t>
  </si>
  <si>
    <t>งบรายได้</t>
  </si>
  <si>
    <t>แหล่งอื่น</t>
  </si>
  <si>
    <t>ผู้รับผิดชอบ</t>
  </si>
  <si>
    <t>ปัญหาและอุปสรรค</t>
  </si>
  <si>
    <t>ข้อเสนอแนะ</t>
  </si>
  <si>
    <t>ต.ค.</t>
  </si>
  <si>
    <t xml:space="preserve">พ.ย. 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</si>
  <si>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</si>
  <si>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</si>
  <si>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</si>
  <si>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</si>
  <si>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</si>
  <si>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</si>
  <si>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</si>
  <si>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</si>
  <si>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</si>
  <si>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</si>
  <si>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งปม.</t>
  </si>
  <si>
    <t>นอกงปม.</t>
  </si>
  <si>
    <t>ผล</t>
  </si>
  <si>
    <t>เป้าหมาย</t>
  </si>
  <si>
    <t>กลยุทธ์</t>
  </si>
  <si>
    <t>พันธกิจ</t>
  </si>
  <si>
    <t>คำอธิบาย</t>
  </si>
  <si>
    <t>ลำดับที่</t>
  </si>
  <si>
    <t>หัวข้อ</t>
  </si>
  <si>
    <t>ช่องที่</t>
  </si>
  <si>
    <t xml:space="preserve"> -</t>
  </si>
  <si>
    <t>ประจำปีงบประมาณ.....</t>
  </si>
  <si>
    <t xml:space="preserve"> - </t>
  </si>
  <si>
    <t>เป้าประสงค์</t>
  </si>
  <si>
    <t>ตัวชี้วัดความสำเร็จ</t>
  </si>
  <si>
    <t>หน่วยนับ</t>
  </si>
  <si>
    <t>แผน - ผล</t>
  </si>
  <si>
    <t>งบประมาณ</t>
  </si>
  <si>
    <t xml:space="preserve"> - ระบุปีงบประมาณที่จัดทำข้อมูล</t>
  </si>
  <si>
    <t>ส่วนงาน/ส่วน</t>
  </si>
  <si>
    <t>แผน - ผลการปฏิบัติการประจำปี</t>
  </si>
  <si>
    <t xml:space="preserve"> - ระบุลำดับที่โครงการ ที่ได้รับการจัดสรรงบประมาณ</t>
  </si>
  <si>
    <t xml:space="preserve"> - งปม. หมายถึง ค่าเป้าหมายที่เกิดขึ้นจากการใช้แหล่งเงินงบประมาณแผ่นดิน</t>
  </si>
  <si>
    <t xml:space="preserve"> - นอกงปม. หมายถึง ค่าเป้าหมายที่เกิดขึ้นจากการใช้แหล่งเงินรายได้สถาบัน</t>
  </si>
  <si>
    <t>(1)</t>
  </si>
  <si>
    <t>(2)</t>
  </si>
  <si>
    <t>ยุทธศาสตร์ระดับชาติ</t>
  </si>
  <si>
    <t xml:space="preserve"> - ระบุยุทธศาสตร์ระดับชาติที่เกี่ยวข้อง (ตามแผนบริหารราชการแผ่นดิน)</t>
  </si>
  <si>
    <t>ยุทธศาสตร์กระทรวง</t>
  </si>
  <si>
    <t>แผนงาน</t>
  </si>
  <si>
    <t>ผลผลิต</t>
  </si>
  <si>
    <t>มิติ</t>
  </si>
  <si>
    <t>กิจกรรมหลัก/กิจกรรมรอง/กิจกรรมย่อย/โครงการ</t>
  </si>
  <si>
    <t>ส่วนงาน/ส่วน ............1............. สถาบันเทคโนโลยีพระจอมเกล้าเจ้าคุณทหารลาดกระบัง</t>
  </si>
  <si>
    <t>ประจำปีงบประมาณ   ..........2............</t>
  </si>
  <si>
    <t>ยุทธศาสตร์ระดับชาติ  : ..............3..................</t>
  </si>
  <si>
    <t>ยุทธศาสตร์กระทรวง : ...............4...................</t>
  </si>
  <si>
    <t>เป้าหมายการให้บริการกระทรวง : .....................5................................</t>
  </si>
  <si>
    <t>ยุทธศาสตร์การจัดสรรงบประมาณ : .....................6...........................</t>
  </si>
  <si>
    <t>แผนงาน : ...............7...................</t>
  </si>
  <si>
    <t>มิติที่  ..........13............</t>
  </si>
  <si>
    <t>..15..</t>
  </si>
  <si>
    <t>(4)</t>
  </si>
  <si>
    <t>(5)</t>
  </si>
  <si>
    <t>(6)</t>
  </si>
  <si>
    <t>(10)</t>
  </si>
  <si>
    <t>(9)</t>
  </si>
  <si>
    <t>งบประมาณ (8)</t>
  </si>
  <si>
    <t>แผน-ผลการปฏิบัติการประจำปี  (7)</t>
  </si>
  <si>
    <t>กลยุทธ์  :  ........12.........</t>
  </si>
  <si>
    <t xml:space="preserve"> - ระบุชื่อส่วนงาน/ส่วนที่จัดทำข้อมูล</t>
  </si>
  <si>
    <t>เลข</t>
  </si>
  <si>
    <t xml:space="preserve">ความสำเร็จ </t>
  </si>
  <si>
    <t xml:space="preserve">แผน-ผลการปฏิบัติการประจำปี  </t>
  </si>
  <si>
    <t xml:space="preserve">งบประมาณ </t>
  </si>
  <si>
    <t>ยุทธศาสตร์ระดับชาติ  : นโยบายสังคมและคุณภาพชีวิต</t>
  </si>
  <si>
    <t>พันธกิจ   การจัดการเรียนการสอน</t>
  </si>
  <si>
    <t>ยุทธศาสตร์กระทรวง : การพัฒนาขีดความสามารถของประเทศโดยใช้ความรู้เป็นฐาน</t>
  </si>
  <si>
    <t>ประเด็นยุทธศาสตร์ที่ 1 พัฒนาการผลิตบัณฑิตที่มีคุณภาพ สอดคล้องกับความต้องการของประเทศและสามารถแข่งขันได้ในระดับนานาชาติ</t>
  </si>
  <si>
    <t>เป้าหมายการให้บริการกระทรวง : คนไทยได้รับการพัฒนาให้มีศักยภาพในการดำรงชีวิต ประกอบอาชีพและเสริมสร้างการแข่งขันของประเทศ</t>
  </si>
  <si>
    <t>เป้าประสงค์ 1 :  ผลิตบัณฑิตที่มีความรู้ คุณธรรม จริยธรรมและจรรยาบรรณวิชาชีพสอดคล้องกับความต้องการของประเทศและเป็นที่ยอมรับในระดับนานาชาติ</t>
  </si>
  <si>
    <t>ผลผลิต  :  ผู้สำเร็จการศึกษาด้านวิทยาศาสตร์และเทคโนโลยี</t>
  </si>
  <si>
    <t>แผนงาน : จัดการศึกษาอุดมศึกษา</t>
  </si>
  <si>
    <t>กลยุทธ์  :  สร้างหลักสูตรที่มีความทันสมัยและตอบสนองการพัฒนาในอนาคต</t>
  </si>
  <si>
    <t>ยุทธศาสตร์การจัดสรรงบประมาณ : การพัฒนาสังคม คุณภาพชีวิต และลดความเหลื่อมล้ำทางสังคม</t>
  </si>
  <si>
    <t>มิติที่  1  ด้านประสิทธิผลตามยุทธศาสตร์</t>
  </si>
  <si>
    <t xml:space="preserve"> -  ผลสำเร็จตามแผนปฏิบัติการหรือแผนกลยุทธ์</t>
  </si>
  <si>
    <t xml:space="preserve">กิจกรรมหลัก   -   งานจัดการศึกษาด้านวิทยาศาสตร์และเทคโนโลยี </t>
  </si>
  <si>
    <t>กิจกรรมย่อย   -</t>
  </si>
  <si>
    <t>โครงการผลิตบัณฑิตด้านวิทยาศาสตร์และเทคโนโลยี</t>
  </si>
  <si>
    <t>ร้อยละ</t>
  </si>
  <si>
    <t>กิจกรรมรอง    -  สาขาวิชาพื้นฐานทั่วไป</t>
  </si>
  <si>
    <t>ล้านบาท</t>
  </si>
  <si>
    <t>หมายเหตุ : โครงการที่ระบุ ต้องอยู่ในแผนปฎิบัติการ 5 ปี ของหน่วยงาน</t>
  </si>
  <si>
    <t>75</t>
  </si>
  <si>
    <t>สาขาวิชา</t>
  </si>
  <si>
    <t>ส่วนงาน/ส่วน .................................................................................................... สถาบันเทคโนโลยีพระจอมเกล้าเจ้าคุณทหารลาดกระบัง</t>
  </si>
  <si>
    <t>ประจำปีงบประมาณ   ..........................................................................</t>
  </si>
  <si>
    <t>พันธกิจ   ....................................................................................................</t>
  </si>
  <si>
    <t>ประเด็นยุทธศาสตร์ที่ ....................................................................................</t>
  </si>
  <si>
    <t>เป้าประสงค์   :  .................................................................................................</t>
  </si>
  <si>
    <t>ผลผลิต  :  ............................................................................................</t>
  </si>
  <si>
    <t>กลยุทธ์  :  ...........................................................................</t>
  </si>
  <si>
    <t xml:space="preserve">แผน-ผลการปฏิบัติการประจำปี </t>
  </si>
  <si>
    <t>ยุทธศาสตร์ระดับชาติ  : .................................................................................................................................................................</t>
  </si>
  <si>
    <t>ยุทธศาสตร์กระทรวง : ..................................................................................................................................................................</t>
  </si>
  <si>
    <t>เป้าหมายการให้บริการกระทรวง : .......................................................................................................................................................................</t>
  </si>
  <si>
    <t>ยุทธศาสตร์การจัดสรรงบประมาณ : ..................................................................................................................................................................</t>
  </si>
  <si>
    <t>แผนงาน : ................................................................................................................</t>
  </si>
  <si>
    <t>มิติที่  .........................................................................................................</t>
  </si>
  <si>
    <t>กิจกรรมหลัก - ..............................................................................................</t>
  </si>
  <si>
    <t>กิจกรรมรอง - ...............................................................................................</t>
  </si>
  <si>
    <t>กิจกรรมย่อย - ..............................................................................................</t>
  </si>
  <si>
    <t xml:space="preserve"> - โครงการ............................................................................................</t>
  </si>
  <si>
    <t xml:space="preserve">   ...................................................................................................................</t>
  </si>
  <si>
    <t xml:space="preserve">  ...................</t>
  </si>
  <si>
    <t>..................</t>
  </si>
  <si>
    <t>........................................................................................................................................................</t>
  </si>
  <si>
    <t xml:space="preserve"> ...............................................</t>
  </si>
  <si>
    <t>..............................</t>
  </si>
  <si>
    <t>........................</t>
  </si>
  <si>
    <t>ความสำเร็จ</t>
  </si>
  <si>
    <t>การจัดทำข้อมูลในแบบ F1-P-วผ-001 แก้ไขครั้งที่ 8</t>
  </si>
  <si>
    <t xml:space="preserve"> - ระบุเป้าประสงค์ตามประเด็นยุทธศาสตร์ที่คัดเลือกในลำดับที่ 8</t>
  </si>
  <si>
    <t xml:space="preserve"> - ระบุกลยุทธ์ตามเป้าประสงค์ที่คัดเลือกในลำดับที่ 11</t>
  </si>
  <si>
    <t>โครงการ</t>
  </si>
  <si>
    <t>พันธกิจ   .......9.......</t>
  </si>
  <si>
    <t>ประเด็นยุทธศาสตร์ที่ ..............8.............</t>
  </si>
  <si>
    <t>เป้าประสงค์ ... :  ..........11............</t>
  </si>
  <si>
    <t>ผลผลิต  :  ........10...........</t>
  </si>
  <si>
    <t xml:space="preserve"> - โครงการ...........16............</t>
  </si>
  <si>
    <t>..21..</t>
  </si>
  <si>
    <t>....23....</t>
  </si>
  <si>
    <t>.....24.....</t>
  </si>
  <si>
    <t>......25......</t>
  </si>
  <si>
    <t>ประจำปีงบประมาณ   2555</t>
  </si>
  <si>
    <t>1.2.1</t>
  </si>
  <si>
    <t xml:space="preserve">ร้อยละความพึงพอใจของผู้ใช้บัณฑิตใน 5 ด้าน ตามมาตรฐาน  </t>
  </si>
  <si>
    <t>TQF (คำรับรอง  5)</t>
  </si>
  <si>
    <t>1.2.2</t>
  </si>
  <si>
    <t>1.2.3</t>
  </si>
  <si>
    <t>แผน/ผลการใช้จ่ายงบประมาณ ประจำปีงบประมาณ พ.ศ. 2555 กิจกรรมรอง สาขาวิชาพื้นฐานทั่วไป (ประเด็นยุทธศาสตร์ที่ 1)</t>
  </si>
  <si>
    <t>แผน/ผลการใช้จ่ายงบประมาณ ประจำปีงบประมาณ พ.ศ. 2555 กิจกรรมหลัก งานจัดการศึกษาด้านวิทยาศาสตร์และเทคโนโลยี (ประเด็นยุทธศาสตร์ที่ 1)</t>
  </si>
  <si>
    <t>แผน/ผลการใช้จ่ายงบประมาณ ประจำปีงบประมาณ พ.ศ. 2555 ผลผลิต : ผู้สำเร็จการศึกษาด้านวิทยาศาสตร์และเทคโนโลยี (ประเด็นยุทธศาสตร์ที่ 1)</t>
  </si>
  <si>
    <t xml:space="preserve">แผน-ผลการใช้จ่ายงบประมาณประจำปีงบประมาณ พ.ศ. .... ผลผลิต .... ประเด็นยุทธศาสตร์ที่ ......   .................................................................................................................... </t>
  </si>
  <si>
    <t>ส่วนงาน/ส่วน......................... สถาบันเทคโนโลยีพระจอมเกล้าเจ้าคุณทหารลาดกระบัง</t>
  </si>
  <si>
    <t xml:space="preserve"> - ระบุยุทธศาสตร์กระทรวงศึกษาธิการที่เกี่ยวข้อง (ตามเอกสารความเชื่อมโยงการจัดทำงบประมาณ ประจำปีงบประมาณที่จัดทำแผน)</t>
  </si>
  <si>
    <t xml:space="preserve"> - ระบุเป้าหมายการให้บริการกระทรวงศึกษาธิการที่เกี่ยวข้อง (ตามเอกสารความเชื่อมโยงการจัดทำงบประมาณ ประจำปีงบประมาณที่จัดทำแผน)</t>
  </si>
  <si>
    <t>เป้าหมายการให้บริการกระทรวง</t>
  </si>
  <si>
    <t>ยุทธศาสตร์การจัดสรรงบประมาณ</t>
  </si>
  <si>
    <t xml:space="preserve"> - ระบุแผนงานที่เกี่ยวข้อง ตามคู่มือการกำหนดรหัสงบประมาณของสถาบัน ที่แก้ไขล่าสุด</t>
  </si>
  <si>
    <t xml:space="preserve"> - ระบุผลผลิตหลักของสถาบันที่เกี่ยวข้อง และจะต้องดำเนินการ ทั้งนี้ ต้องสัมพันธ์กับประเด็นยุทธศาสตร์ที่คัดเลือกในลำดับ 8  </t>
  </si>
  <si>
    <t xml:space="preserve"> - ระบุมิติที่คัดเลือก/เกี่ยวข้องในแต่ละประเด็นยุทธศาสตร์ ตามแผนกลยุทธ์สถาบัน (พ.ศ. 2555-2563)</t>
  </si>
  <si>
    <t>กิจกรรมหลัก/กิจกรรมรอง/กิจกรรมย่อย</t>
  </si>
  <si>
    <t xml:space="preserve"> - ระบุหน่วยนับของชื่อตัวชี้วัด ที่คัดเลือกในลำดับที่ 17 เช่น ครั้ง คน ร้อยละ ระดับ เป็นต้น</t>
  </si>
  <si>
    <t xml:space="preserve"> (2) เมื่อหน่วยงานต้องการรายงานผลการปฎิบัติงาน ให้กรอกข้อมูลในบรรทัดที่ระบุคำว่า "ผล" ในช่องที่ 5 ให้ตรงกับแหล่งงบประมาณ เช่นเดียวกับข้อ (1)</t>
  </si>
  <si>
    <t>(1) กำหนดแผนและจำนวนเป้าหมายที่จะดำเนินงานว่าจะดำเนินการในช่วงไตรมาส/เดือนใด ให้ตรงกับบรรทัด "แผน" และแหล่งเงินที่ได้รับจัดสรร</t>
  </si>
  <si>
    <t>(2) ให้ระบุผลการดำเนินงานของค่าเป้าหมาย ที่ดำเนินการได้ในแต่ละช่วงเวลาให้ตรงกับบรรทัด " ผล" และแหล่งเงินที่ใช้จ่าย/เบิกจ่าย</t>
  </si>
  <si>
    <t>(1) ระบุงบประมาณของโครงการที่ได้รับการจัดสรร จำแนกตามแหล่งเงินที่ได้รับจัดสรร คือ งบประมาณแผ่นดิน งบรายได้ และงบประมาณจากแหล่งอื่น และระบุงบประมาณ รวม 3 แหล่งเงิน ในบรรทัดที่ระบุคำว่า "แผน"</t>
  </si>
  <si>
    <t>(2) เมื่อหน่วยงานรายงานผลการปฎิบัติงาน ให้ระบุงบประมาณที่ใช้จ่ายจริงของโครงการ เป็นรายเดือนหรือรายไตรมาส ไว้ในบรรทัดที่ระบุคำว่า "ผล"</t>
  </si>
  <si>
    <t xml:space="preserve"> - ระบุชื่อบุคคล/ชื่อส่วน ในสังกัดของส่วนงาน/ส่วนที่ได้รับมอบหมาย ให้เป็นผู้รับผิดชอบตัวชี้วัด และโครงการที่ได้รับจัดสรรงบประมาณ</t>
  </si>
  <si>
    <t xml:space="preserve"> - ระบุข้อเสนอแนะที่ส่วนงาน/ส่วนเห็นว่าเป็นแนวทางในการแก้ไขปัญหาและอุปสรรคที่ส่วนงาน/ส่วนประสบตามลำดับที่ 24</t>
  </si>
  <si>
    <t>แผน - ผลการปฎิบัติการประจำปี</t>
  </si>
  <si>
    <t xml:space="preserve"> - กิจกรรมหลัก/กิจกรรมรอง/กิจกรรมย่อย ตามคู่มือการกำหนดรหัสกิจกรรมที่แก้ไขล่าสุด ซึ่งจะต้องตรงกับที่ส่วนงาน/ส่วน ได้รับการจัดสรรงบประมาณ</t>
  </si>
  <si>
    <t xml:space="preserve"> - โดยจำแนกค่าเป้าหมายของแผนและผลในช่องที่ (5) ให้ตรงกับแหล่งงบประมาณที่ได้รับจัดสรร โดย</t>
  </si>
  <si>
    <t>สรุปงบประมาณในภาพรวม จำแนก :</t>
  </si>
  <si>
    <t>กิจกรรมหลัก  - ....................</t>
  </si>
  <si>
    <t>กิจกรรมย่อย  - ....................</t>
  </si>
  <si>
    <t>กิจกรรมรอง   - ....................        14</t>
  </si>
  <si>
    <t>งบยุทธศาสตร์ : กิจกรรมรอง........26............</t>
  </si>
  <si>
    <t>งบประจำ : กิจกรรมรอง.........27...........</t>
  </si>
  <si>
    <t>.....28......งบยุทธศาสตร์ : กิจกรรมหลัก.................... (ประเด็นยุทธศาสตร์ที่ ......)</t>
  </si>
  <si>
    <t>....29.....งบประจำ : กิจกรรมหลัก.................... (ประเด็นยุทธศาสตร์ที่ ......)</t>
  </si>
  <si>
    <t>....30....แผน-ผลการใช้จ่ายงบประมาณประจำปีงบประมาณ พ.ศ. .... ผลผลิต ....  (ประเด็นยุทธศาสตร์ที่ ......)</t>
  </si>
  <si>
    <t>(11)</t>
  </si>
  <si>
    <t>(3)</t>
  </si>
  <si>
    <t xml:space="preserve">   .......................................................17.....................................................</t>
  </si>
  <si>
    <t>...........22..........</t>
  </si>
  <si>
    <t xml:space="preserve"> - ระบุลำดับเลขตัวชี้วัดและชื่อตัวชี้วัดที่ส่วนงาน/ส่วน คัดเลือกว่ามีภารกิจที่จะต้องดำเนินการจากแผนกลยุทธ์สถาบัน (พ.ศ. 2555-2563) ทั้งนี้ การคัดเลือกตัวชี้วัดจะต้องสัมพันธ์กับการคัดเลือกข้อมูลในลำดับ 8,9,10,11 และ 12 และ/หรือ ระบุลำดับเลขตัวชี้วัดและชื่อตัวชี้วัดที่ส่วนงาน/ส่วน กำหนดขึ้นตามภารกิจของส่วนงาน/ส่วนเพิ่มเติม ในกรณีที่เป็นส่วนงาน/ส่วนสนับสนุน เพื่อให้หน่วยงานหลักดำเนินภารกิจได้อย่างมีประสิทธิภาพ  </t>
  </si>
  <si>
    <t xml:space="preserve"> (1) ระบุค่าเป้าหมายของตัวชี้วัดที่คัดเลือกในลำดับที่ 17 ทั้งนี้ จะต้องตรงกับเอกสารงบประมาณ/แผนปฎิบัติการ 5 ปีของส่วนงาน/ส่วน และตรงกับบรรทัดที่ระบุคำว่า "แผน" ในช่องที่ (5) ให้ตรงกับแหล่เงินงบประมาณที่ได้รับจัดสรร</t>
  </si>
  <si>
    <t>งบยุทธศาสตร์ : กิจกรรมรอง......</t>
  </si>
  <si>
    <t>งบยุทธศาสตร์ : กิจกรรมหลัก .......... (ประเด็นยุทธศาสตร์....)</t>
  </si>
  <si>
    <t>งบประจำ : กิจกรรมหลัก ...... (ประเด็นยุทธศาสตร์ .....)</t>
  </si>
  <si>
    <t>แผน/ผล การใช้จ่ายงบประมาณประจำปีงบประมาณ พ.ศ. .... ผลผลิต.... (ประเด็นยุทธศาสตร์....)</t>
  </si>
  <si>
    <t>ประเด็นยุทธศาสตร์ที่</t>
  </si>
  <si>
    <t xml:space="preserve"> - ระบุยุทธศาสตร์การจัดสรรงบประมาณที่เกี่ยวข้อง (ตามเอกสารงบประมาณ    ฉบับที่ 3 - ขาวคาดแดงหรือเอกสารความเชื่อมโยงการจัดทำงบประมาณ ประจำปีงบประมาณที่จัดทำแผน)</t>
  </si>
  <si>
    <t xml:space="preserve"> - ระบุประเด็นยุทธศาสตร์ตามแผนกลยุทธ์สถาบัน (พ.ศ. 2555-2563) ที่ส่วนงาน/ส่วน คัดเลือกแล้วว่าสอดคล้องกับภารกิจที่จะต้องดำเนินการ ทั้งนี้ จะต้องสัมพันธ์กับพันธกิจที่คัดเลือกในลำดับ 9</t>
  </si>
  <si>
    <t xml:space="preserve"> - ระบุพันธกิจตามที่กำหนดในแผนกลยุทธ์สถาบัน (พ.ศ. 2555-2563) ทั้งนี้ จะต้องสัมพันธ์กับประเด็นยุทธศาสตร์ที่คัดเลือกในลำดับ 8 ด้วย</t>
  </si>
  <si>
    <t xml:space="preserve"> - ระบุชื่อโครงการยุทธศาสตร์ที่ส่วนงาน/ส่วน ได้รับจัดสรรงบประมาณ </t>
  </si>
  <si>
    <t xml:space="preserve"> - ระบุปัญหาและอุปสรรคที่ส่วนงาน/ส่วนประสบระหว่างการดำเนินงาน ทั้งนี้ ส่วนงาน/ส่วนจะให้ข้อมูลนี้ เมื่อถึงระยะเวลาการรายงานผลการปฎิบัติงานทุกวันที่ 25 ของเดือน</t>
  </si>
  <si>
    <t xml:space="preserve"> - ระบุกิจกรรมรองที่ได้รับจัดสรรงบประมาณ ซึ่งเป็นงบประมาณตามโครงการยุทธศาสตร์ และต้องมียอดรวมเท่ากับโครงการลำดับที่ 16</t>
  </si>
  <si>
    <t xml:space="preserve"> - ระบุกิจกรรมรองที่ได้รับจัดสรรงบประมาณ ซึ่งเป็นงบประมาณ ตามโครงการประจำ </t>
  </si>
  <si>
    <t>งบประจำ : กิจกรรมรอง .....</t>
  </si>
  <si>
    <t xml:space="preserve"> - ระบุงบยุทธศาสตร์ในกิจกรรมหลักที่ได้รับจัดสรรงบประมาณ ตามโครงการยุทธศาสตร์ภายใต้กิจกรรมหลักเดียวกัน ทั้งนี้ จะต้องเท่ากับผลรวมของลำดับที่ 26</t>
  </si>
  <si>
    <t xml:space="preserve"> - ระบุงบประจำในกิจกรรมหลักที่ได้รับจัดสรรงบประมาณ ตามโครงการประจำภายใต้กิจกรรมหลักเดียวกัน ทั้งนี้ จะต้องเท่ากับผลรวมของลำดับที่ 27</t>
  </si>
  <si>
    <t xml:space="preserve"> - ระบุปีงบประมาณที่จัดทำข้อมูลและระบุผลผลิตที่จัดทำ โดยงบประมาณของผลผลิต จะต้องเท่ากับผลรวมของทุกกิจกรรมหลักที่อยู่ภายใต้ผลผลิต ทั้งนี้ จะต้องเท่ากับผลรวมของลำดับที่ 28 และ 29</t>
  </si>
  <si>
    <t xml:space="preserve">สรุปงบประมาณในภาพรวม จำแนก : </t>
  </si>
  <si>
    <t xml:space="preserve">งบยุทธศาสตร์ : กิจกรรมหลัก........................................................... (ประเด็นยุทธศาสตร์ที่..............)   .................................................................................................................... </t>
  </si>
  <si>
    <t xml:space="preserve">งบประจำ : กิจกรรมหลัก........................................................... (ประเด็นยุทธศาสตร์ที่..............)   .................................................................................................................... </t>
  </si>
  <si>
    <t>..............................................................</t>
  </si>
  <si>
    <t>งบยุทธศาสตร์ : กิจกรรมรอง ..................................................................................................................................................................</t>
  </si>
  <si>
    <t>งบประจำ : กิจกรรมรอง 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</si>
</sst>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>
  <numFmts count="4">
    <numFmt numFmtId="164" formatCode="#,##0.0000"/>
    <numFmt numFmtId="165" formatCode="0_);\(0\)"/>
    <numFmt numFmtId="166" formatCode="0.0000"/>
    <numFmt numFmtId="167" formatCode="#,##0.000"/>
  </numFmts>
  <fonts count="27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b/>
      <sz val="16"/>
      <name val="Angsana New"/>
      <family val="1"/>
      <charset val="222"/>
    </font>
    <font>
      <sz val="14"/>
      <name val="Angsana New"/>
      <family val="1"/>
      <charset val="222"/>
    </font>
    <font>
      <sz val="15"/>
      <color indexed="8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i/>
      <sz val="14"/>
      <name val="Angsana New"/>
      <family val="1"/>
    </font>
    <font>
      <b/>
      <sz val="12"/>
      <name val="Angsana New"/>
      <family val="1"/>
    </font>
    <font>
      <b/>
      <sz val="18"/>
      <name val="Angsana New"/>
      <family val="1"/>
    </font>
    <font>
      <b/>
      <sz val="11"/>
      <name val="Angsana New"/>
      <family val="1"/>
    </font>
    <font>
      <b/>
      <sz val="13"/>
      <name val="Angsana New"/>
      <family val="1"/>
    </font>
    <font>
      <sz val="15"/>
      <color indexed="8"/>
      <name val="TH SarabunPSK"/>
      <family val="2"/>
    </font>
    <font>
      <b/>
      <sz val="18"/>
      <color indexed="8"/>
      <name val="TH SarabunPSK"/>
      <family val="2"/>
    </font>
    <font>
      <b/>
      <sz val="10"/>
      <color indexed="8"/>
      <name val="TH SarabunPSK"/>
      <family val="2"/>
    </font>
    <font>
      <sz val="10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1"/>
      <color indexed="8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10"/>
      </left>
      <right/>
      <top style="mediumDashed">
        <color indexed="10"/>
      </top>
      <bottom/>
      <diagonal/>
    </border>
    <border>
      <left/>
      <right/>
      <top style="mediumDashed">
        <color indexed="10"/>
      </top>
      <bottom/>
      <diagonal/>
    </border>
    <border>
      <left/>
      <right style="mediumDashed">
        <color indexed="10"/>
      </right>
      <top style="mediumDashed">
        <color indexed="10"/>
      </top>
      <bottom/>
      <diagonal/>
    </border>
    <border>
      <left style="mediumDashed">
        <color indexed="10"/>
      </left>
      <right/>
      <top/>
      <bottom/>
      <diagonal/>
    </border>
    <border>
      <left/>
      <right style="mediumDashed">
        <color indexed="10"/>
      </right>
      <top/>
      <bottom/>
      <diagonal/>
    </border>
    <border>
      <left style="mediumDashed">
        <color indexed="10"/>
      </left>
      <right/>
      <top/>
      <bottom style="mediumDashed">
        <color indexed="10"/>
      </bottom>
      <diagonal/>
    </border>
    <border>
      <left/>
      <right/>
      <top/>
      <bottom style="mediumDashed">
        <color indexed="10"/>
      </bottom>
      <diagonal/>
    </border>
    <border>
      <left/>
      <right style="mediumDashed">
        <color indexed="10"/>
      </right>
      <top/>
      <bottom style="mediumDashed">
        <color indexed="10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dotted">
        <color indexed="64"/>
      </bottom>
      <diagonal/>
    </border>
    <border>
      <left/>
      <right/>
      <top style="mediumDashed">
        <color indexed="10"/>
      </top>
      <bottom style="dotted">
        <color indexed="64"/>
      </bottom>
      <diagonal/>
    </border>
    <border>
      <left/>
      <right style="mediumDashed">
        <color indexed="10"/>
      </right>
      <top style="mediumDashed">
        <color indexed="10"/>
      </top>
      <bottom style="dotted">
        <color indexed="64"/>
      </bottom>
      <diagonal/>
    </border>
    <border>
      <left style="mediumDashed">
        <color indexed="10"/>
      </left>
      <right/>
      <top style="dotted">
        <color indexed="64"/>
      </top>
      <bottom style="mediumDashed">
        <color indexed="10"/>
      </bottom>
      <diagonal/>
    </border>
    <border>
      <left/>
      <right/>
      <top style="dotted">
        <color indexed="64"/>
      </top>
      <bottom style="mediumDashed">
        <color indexed="10"/>
      </bottom>
      <diagonal/>
    </border>
    <border>
      <left/>
      <right style="mediumDashed">
        <color indexed="10"/>
      </right>
      <top style="dotted">
        <color indexed="64"/>
      </top>
      <bottom style="mediumDashed">
        <color indexed="10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Dashed">
        <color indexed="10"/>
      </left>
      <right/>
      <top style="dotted">
        <color indexed="64"/>
      </top>
      <bottom style="dotted">
        <color indexed="64"/>
      </bottom>
      <diagonal/>
    </border>
    <border>
      <left/>
      <right style="mediumDashed">
        <color indexed="10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dotted">
        <color indexed="64"/>
      </bottom>
      <diagonal/>
    </border>
    <border>
      <left style="thin">
        <color indexed="64"/>
      </left>
      <right style="mediumDashed">
        <color indexed="1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Dashed">
        <color indexed="10"/>
      </right>
      <top style="dotted">
        <color indexed="64"/>
      </top>
      <bottom style="mediumDashed">
        <color indexed="10"/>
      </bottom>
      <diagonal/>
    </border>
    <border>
      <left/>
      <right style="thin">
        <color indexed="64"/>
      </right>
      <top style="dotted">
        <color indexed="64"/>
      </top>
      <bottom style="mediumDashed">
        <color indexed="10"/>
      </bottom>
      <diagonal/>
    </border>
    <border>
      <left style="mediumDashed">
        <color indexed="10"/>
      </left>
      <right style="thin">
        <color indexed="64"/>
      </right>
      <top style="mediumDashed">
        <color indexed="10"/>
      </top>
      <bottom style="dotted">
        <color indexed="64"/>
      </bottom>
      <diagonal/>
    </border>
    <border>
      <left style="mediumDashed">
        <color indexed="10"/>
      </left>
      <right style="thin">
        <color indexed="64"/>
      </right>
      <top style="dotted">
        <color indexed="64"/>
      </top>
      <bottom style="mediumDashed">
        <color indexed="10"/>
      </bottom>
      <diagonal/>
    </border>
    <border>
      <left style="thin">
        <color indexed="64"/>
      </left>
      <right/>
      <top style="mediumDashed">
        <color indexed="10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Dashed">
        <color indexed="10"/>
      </bottom>
      <diagonal/>
    </border>
    <border>
      <left style="thin">
        <color indexed="64"/>
      </left>
      <right style="mediumDashed">
        <color indexed="10"/>
      </right>
      <top style="mediumDashed">
        <color indexed="10"/>
      </top>
      <bottom style="dotted">
        <color indexed="64"/>
      </bottom>
      <diagonal/>
    </border>
    <border>
      <left style="mediumDashed">
        <color indexed="10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mediumDashed">
        <color indexed="10"/>
      </left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/>
      <right style="thin">
        <color indexed="64"/>
      </right>
      <top style="mediumDashed">
        <color indexed="10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/>
      <diagonal/>
    </border>
  </borders>
  <cellStyleXfs count="1">
    <xf numFmtId="0" fontId="0" fillId="0" borderId="0"/>
  </cellStyleXfs>
  <cellXfs count="37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 applyFill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7" fillId="0" borderId="10" xfId="0" applyFont="1" applyBorder="1"/>
    <xf numFmtId="0" fontId="6" fillId="0" borderId="7" xfId="0" applyFont="1" applyFill="1" applyBorder="1"/>
    <xf numFmtId="49" fontId="6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7" xfId="0" applyFont="1" applyBorder="1"/>
    <xf numFmtId="0" fontId="8" fillId="0" borderId="7" xfId="0" applyFont="1" applyBorder="1" applyAlignment="1">
      <alignment horizontal="center"/>
    </xf>
    <xf numFmtId="164" fontId="6" fillId="0" borderId="7" xfId="0" applyNumberFormat="1" applyFont="1" applyBorder="1"/>
    <xf numFmtId="167" fontId="6" fillId="0" borderId="7" xfId="0" applyNumberFormat="1" applyFont="1" applyBorder="1"/>
    <xf numFmtId="0" fontId="6" fillId="0" borderId="7" xfId="0" applyFont="1" applyFill="1" applyBorder="1" applyAlignment="1"/>
    <xf numFmtId="166" fontId="6" fillId="0" borderId="7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164" fontId="6" fillId="0" borderId="7" xfId="0" applyNumberFormat="1" applyFont="1" applyBorder="1" applyAlignment="1">
      <alignment horizontal="center"/>
    </xf>
    <xf numFmtId="164" fontId="6" fillId="0" borderId="11" xfId="0" applyNumberFormat="1" applyFont="1" applyBorder="1"/>
    <xf numFmtId="0" fontId="6" fillId="0" borderId="11" xfId="0" applyFont="1" applyFill="1" applyBorder="1" applyAlignment="1"/>
    <xf numFmtId="0" fontId="6" fillId="0" borderId="11" xfId="0" applyFont="1" applyBorder="1"/>
    <xf numFmtId="0" fontId="7" fillId="0" borderId="0" xfId="0" applyFont="1"/>
    <xf numFmtId="164" fontId="6" fillId="0" borderId="7" xfId="0" applyNumberFormat="1" applyFont="1" applyFill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6" fillId="0" borderId="13" xfId="0" applyFont="1" applyBorder="1" applyAlignment="1">
      <alignment horizontal="center"/>
    </xf>
    <xf numFmtId="0" fontId="6" fillId="0" borderId="13" xfId="0" applyFont="1" applyBorder="1"/>
    <xf numFmtId="49" fontId="6" fillId="0" borderId="13" xfId="0" applyNumberFormat="1" applyFont="1" applyBorder="1"/>
    <xf numFmtId="164" fontId="6" fillId="0" borderId="13" xfId="0" applyNumberFormat="1" applyFont="1" applyBorder="1"/>
    <xf numFmtId="167" fontId="6" fillId="0" borderId="13" xfId="0" applyNumberFormat="1" applyFont="1" applyBorder="1"/>
    <xf numFmtId="49" fontId="6" fillId="0" borderId="13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/>
    <xf numFmtId="164" fontId="6" fillId="0" borderId="0" xfId="0" applyNumberFormat="1" applyFont="1" applyBorder="1"/>
    <xf numFmtId="167" fontId="6" fillId="0" borderId="0" xfId="0" applyNumberFormat="1" applyFont="1" applyBorder="1"/>
    <xf numFmtId="49" fontId="6" fillId="0" borderId="0" xfId="0" applyNumberFormat="1" applyFont="1" applyFill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6" fontId="6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49" fontId="6" fillId="0" borderId="7" xfId="0" applyNumberFormat="1" applyFont="1" applyBorder="1"/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17" xfId="0" applyFont="1" applyBorder="1"/>
    <xf numFmtId="0" fontId="6" fillId="0" borderId="6" xfId="0" applyFont="1" applyBorder="1" applyAlignment="1"/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Border="1"/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6" fillId="0" borderId="19" xfId="0" applyFont="1" applyBorder="1" applyAlignment="1">
      <alignment horizontal="left"/>
    </xf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0" fontId="6" fillId="0" borderId="22" xfId="0" applyFont="1" applyBorder="1" applyAlignment="1">
      <alignment horizontal="left"/>
    </xf>
    <xf numFmtId="0" fontId="6" fillId="0" borderId="23" xfId="0" applyFont="1" applyBorder="1"/>
    <xf numFmtId="0" fontId="6" fillId="0" borderId="24" xfId="0" applyFont="1" applyBorder="1" applyAlignment="1">
      <alignment horizontal="left"/>
    </xf>
    <xf numFmtId="0" fontId="6" fillId="0" borderId="25" xfId="0" applyFont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/>
    <xf numFmtId="0" fontId="6" fillId="0" borderId="19" xfId="0" applyFont="1" applyBorder="1"/>
    <xf numFmtId="0" fontId="6" fillId="0" borderId="20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Fill="1" applyBorder="1"/>
    <xf numFmtId="0" fontId="6" fillId="0" borderId="32" xfId="0" applyFont="1" applyFill="1" applyBorder="1"/>
    <xf numFmtId="0" fontId="6" fillId="0" borderId="33" xfId="0" applyFont="1" applyFill="1" applyBorder="1"/>
    <xf numFmtId="0" fontId="6" fillId="0" borderId="34" xfId="0" applyFont="1" applyFill="1" applyBorder="1"/>
    <xf numFmtId="0" fontId="6" fillId="0" borderId="35" xfId="0" applyFont="1" applyFill="1" applyBorder="1"/>
    <xf numFmtId="0" fontId="6" fillId="0" borderId="36" xfId="0" applyFont="1" applyFill="1" applyBorder="1"/>
    <xf numFmtId="0" fontId="1" fillId="0" borderId="0" xfId="0" applyFont="1"/>
    <xf numFmtId="0" fontId="7" fillId="0" borderId="37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8" xfId="0" applyFont="1" applyBorder="1"/>
    <xf numFmtId="0" fontId="6" fillId="0" borderId="39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40" xfId="0" applyFont="1" applyBorder="1"/>
    <xf numFmtId="0" fontId="6" fillId="0" borderId="11" xfId="0" applyFont="1" applyBorder="1" applyAlignment="1"/>
    <xf numFmtId="164" fontId="6" fillId="0" borderId="41" xfId="0" applyNumberFormat="1" applyFont="1" applyBorder="1" applyAlignment="1">
      <alignment horizontal="center"/>
    </xf>
    <xf numFmtId="164" fontId="6" fillId="0" borderId="40" xfId="0" applyNumberFormat="1" applyFont="1" applyBorder="1"/>
    <xf numFmtId="0" fontId="6" fillId="0" borderId="42" xfId="0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4" xfId="0" applyFont="1" applyBorder="1"/>
    <xf numFmtId="0" fontId="6" fillId="0" borderId="45" xfId="0" applyFont="1" applyBorder="1" applyAlignment="1">
      <alignment horizontal="center"/>
    </xf>
    <xf numFmtId="0" fontId="6" fillId="0" borderId="45" xfId="0" applyFont="1" applyBorder="1"/>
    <xf numFmtId="0" fontId="6" fillId="0" borderId="16" xfId="0" applyFont="1" applyBorder="1"/>
    <xf numFmtId="0" fontId="6" fillId="0" borderId="46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42" xfId="0" applyFont="1" applyBorder="1"/>
    <xf numFmtId="49" fontId="6" fillId="0" borderId="42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1" xfId="0" applyFont="1" applyBorder="1"/>
    <xf numFmtId="164" fontId="6" fillId="0" borderId="41" xfId="0" applyNumberFormat="1" applyFont="1" applyFill="1" applyBorder="1" applyAlignment="1">
      <alignment horizontal="center"/>
    </xf>
    <xf numFmtId="164" fontId="9" fillId="0" borderId="41" xfId="0" applyNumberFormat="1" applyFont="1" applyBorder="1" applyAlignment="1">
      <alignment horizontal="center"/>
    </xf>
    <xf numFmtId="164" fontId="9" fillId="0" borderId="47" xfId="0" applyNumberFormat="1" applyFont="1" applyBorder="1" applyAlignment="1">
      <alignment horizontal="center"/>
    </xf>
    <xf numFmtId="0" fontId="7" fillId="0" borderId="31" xfId="0" applyFont="1" applyBorder="1"/>
    <xf numFmtId="0" fontId="7" fillId="0" borderId="38" xfId="0" applyFont="1" applyBorder="1"/>
    <xf numFmtId="0" fontId="7" fillId="0" borderId="9" xfId="0" applyFont="1" applyBorder="1"/>
    <xf numFmtId="0" fontId="7" fillId="0" borderId="34" xfId="0" applyFont="1" applyBorder="1"/>
    <xf numFmtId="0" fontId="6" fillId="0" borderId="35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3" fontId="6" fillId="0" borderId="11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49" fontId="6" fillId="0" borderId="53" xfId="0" applyNumberFormat="1" applyFont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49" fontId="6" fillId="0" borderId="47" xfId="0" applyNumberFormat="1" applyFont="1" applyBorder="1" applyAlignment="1">
      <alignment horizontal="center"/>
    </xf>
    <xf numFmtId="166" fontId="6" fillId="0" borderId="9" xfId="0" applyNumberFormat="1" applyFont="1" applyBorder="1" applyAlignment="1">
      <alignment horizontal="right"/>
    </xf>
    <xf numFmtId="0" fontId="6" fillId="0" borderId="11" xfId="0" applyFont="1" applyFill="1" applyBorder="1"/>
    <xf numFmtId="49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9" xfId="0" applyFont="1" applyFill="1" applyBorder="1" applyAlignment="1"/>
    <xf numFmtId="167" fontId="6" fillId="0" borderId="11" xfId="0" applyNumberFormat="1" applyFont="1" applyBorder="1"/>
    <xf numFmtId="166" fontId="6" fillId="0" borderId="44" xfId="0" applyNumberFormat="1" applyFont="1" applyBorder="1"/>
    <xf numFmtId="164" fontId="6" fillId="0" borderId="44" xfId="0" applyNumberFormat="1" applyFont="1" applyBorder="1"/>
    <xf numFmtId="167" fontId="6" fillId="0" borderId="44" xfId="0" applyNumberFormat="1" applyFont="1" applyBorder="1"/>
    <xf numFmtId="166" fontId="6" fillId="0" borderId="54" xfId="0" applyNumberFormat="1" applyFont="1" applyBorder="1" applyAlignment="1">
      <alignment horizontal="right"/>
    </xf>
    <xf numFmtId="166" fontId="6" fillId="0" borderId="55" xfId="0" applyNumberFormat="1" applyFont="1" applyBorder="1" applyAlignment="1">
      <alignment horizontal="right"/>
    </xf>
    <xf numFmtId="166" fontId="6" fillId="0" borderId="56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right"/>
    </xf>
    <xf numFmtId="0" fontId="6" fillId="0" borderId="44" xfId="0" applyFont="1" applyFill="1" applyBorder="1" applyAlignment="1"/>
    <xf numFmtId="0" fontId="6" fillId="0" borderId="57" xfId="0" applyFont="1" applyFill="1" applyBorder="1" applyAlignment="1"/>
    <xf numFmtId="0" fontId="6" fillId="0" borderId="25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164" fontId="11" fillId="0" borderId="42" xfId="0" applyNumberFormat="1" applyFont="1" applyBorder="1" applyAlignment="1">
      <alignment horizontal="center"/>
    </xf>
    <xf numFmtId="164" fontId="11" fillId="0" borderId="53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0" borderId="43" xfId="0" applyNumberFormat="1" applyFont="1" applyBorder="1" applyAlignment="1">
      <alignment horizontal="center"/>
    </xf>
    <xf numFmtId="0" fontId="12" fillId="0" borderId="58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0" fontId="15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7" xfId="0" applyFont="1" applyBorder="1" applyAlignment="1">
      <alignment horizontal="center" vertical="top" wrapText="1"/>
    </xf>
    <xf numFmtId="0" fontId="13" fillId="0" borderId="67" xfId="0" applyFont="1" applyBorder="1" applyAlignment="1">
      <alignment horizontal="left" vertical="top" wrapText="1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Border="1"/>
    <xf numFmtId="0" fontId="21" fillId="0" borderId="0" xfId="0" applyFont="1"/>
    <xf numFmtId="49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9" fontId="20" fillId="0" borderId="0" xfId="0" applyNumberFormat="1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Border="1" applyAlignment="1"/>
    <xf numFmtId="0" fontId="22" fillId="0" borderId="0" xfId="0" applyFont="1"/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Border="1"/>
    <xf numFmtId="0" fontId="20" fillId="0" borderId="4" xfId="0" applyFont="1" applyBorder="1"/>
    <xf numFmtId="0" fontId="20" fillId="0" borderId="14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49" fontId="20" fillId="0" borderId="16" xfId="0" applyNumberFormat="1" applyFont="1" applyBorder="1" applyAlignment="1">
      <alignment horizontal="center"/>
    </xf>
    <xf numFmtId="49" fontId="20" fillId="0" borderId="17" xfId="0" applyNumberFormat="1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49" fontId="20" fillId="0" borderId="2" xfId="0" applyNumberFormat="1" applyFont="1" applyFill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7" xfId="0" applyFont="1" applyBorder="1" applyAlignment="1"/>
    <xf numFmtId="0" fontId="20" fillId="0" borderId="59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6" xfId="0" applyFont="1" applyBorder="1" applyAlignment="1"/>
    <xf numFmtId="0" fontId="20" fillId="0" borderId="6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center"/>
    </xf>
    <xf numFmtId="0" fontId="20" fillId="0" borderId="6" xfId="0" applyFont="1" applyBorder="1"/>
    <xf numFmtId="0" fontId="20" fillId="0" borderId="7" xfId="0" applyFont="1" applyBorder="1" applyAlignment="1">
      <alignment horizontal="center"/>
    </xf>
    <xf numFmtId="0" fontId="20" fillId="0" borderId="10" xfId="0" applyFont="1" applyFill="1" applyBorder="1" applyAlignment="1"/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7" xfId="0" applyFont="1" applyFill="1" applyBorder="1"/>
    <xf numFmtId="0" fontId="20" fillId="0" borderId="7" xfId="0" applyFont="1" applyBorder="1" applyAlignment="1">
      <alignment horizontal="center" vertical="center"/>
    </xf>
    <xf numFmtId="0" fontId="20" fillId="0" borderId="7" xfId="0" applyFont="1" applyFill="1" applyBorder="1" applyAlignment="1"/>
    <xf numFmtId="0" fontId="20" fillId="0" borderId="7" xfId="0" applyFont="1" applyBorder="1"/>
    <xf numFmtId="0" fontId="20" fillId="0" borderId="7" xfId="0" applyFont="1" applyBorder="1" applyAlignment="1"/>
    <xf numFmtId="0" fontId="20" fillId="0" borderId="10" xfId="0" applyFont="1" applyBorder="1" applyAlignment="1"/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7" xfId="0" applyNumberFormat="1" applyFont="1" applyBorder="1"/>
    <xf numFmtId="0" fontId="20" fillId="0" borderId="10" xfId="0" applyFont="1" applyBorder="1"/>
    <xf numFmtId="0" fontId="22" fillId="0" borderId="10" xfId="0" applyFont="1" applyBorder="1"/>
    <xf numFmtId="49" fontId="20" fillId="0" borderId="7" xfId="0" applyNumberFormat="1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13" xfId="0" applyFont="1" applyBorder="1" applyAlignment="1"/>
    <xf numFmtId="0" fontId="20" fillId="0" borderId="13" xfId="0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/>
    </xf>
    <xf numFmtId="0" fontId="20" fillId="0" borderId="13" xfId="0" applyFont="1" applyBorder="1"/>
    <xf numFmtId="0" fontId="20" fillId="0" borderId="0" xfId="0" applyFont="1" applyAlignment="1">
      <alignment horizontal="center"/>
    </xf>
    <xf numFmtId="0" fontId="24" fillId="0" borderId="0" xfId="0" applyFont="1"/>
    <xf numFmtId="0" fontId="20" fillId="0" borderId="0" xfId="0" applyFont="1" applyFill="1" applyAlignment="1">
      <alignment horizontal="center"/>
    </xf>
    <xf numFmtId="165" fontId="13" fillId="0" borderId="5" xfId="0" applyNumberFormat="1" applyFont="1" applyBorder="1" applyAlignment="1">
      <alignment horizontal="center" vertical="top" wrapText="1"/>
    </xf>
    <xf numFmtId="0" fontId="13" fillId="0" borderId="68" xfId="0" applyFont="1" applyBorder="1" applyAlignment="1">
      <alignment horizontal="center" vertical="top" wrapText="1"/>
    </xf>
    <xf numFmtId="0" fontId="13" fillId="0" borderId="68" xfId="0" applyFont="1" applyBorder="1" applyAlignment="1">
      <alignment horizontal="left" vertical="top" wrapText="1"/>
    </xf>
    <xf numFmtId="0" fontId="13" fillId="0" borderId="69" xfId="0" applyFont="1" applyBorder="1" applyAlignment="1">
      <alignment horizontal="center" vertical="top" wrapText="1"/>
    </xf>
    <xf numFmtId="0" fontId="13" fillId="0" borderId="69" xfId="0" applyFont="1" applyBorder="1" applyAlignment="1">
      <alignment horizontal="left" vertical="top" wrapText="1"/>
    </xf>
    <xf numFmtId="165" fontId="13" fillId="0" borderId="67" xfId="0" applyNumberFormat="1" applyFont="1" applyBorder="1" applyAlignment="1">
      <alignment horizontal="center" vertical="top" wrapText="1"/>
    </xf>
    <xf numFmtId="0" fontId="13" fillId="0" borderId="70" xfId="0" applyFont="1" applyBorder="1" applyAlignment="1">
      <alignment horizontal="center" vertical="top" wrapText="1"/>
    </xf>
    <xf numFmtId="0" fontId="13" fillId="0" borderId="70" xfId="0" applyFont="1" applyBorder="1" applyAlignment="1">
      <alignment horizontal="left" vertical="top" wrapText="1"/>
    </xf>
    <xf numFmtId="165" fontId="13" fillId="0" borderId="7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3" fillId="0" borderId="71" xfId="0" applyFont="1" applyBorder="1" applyAlignment="1">
      <alignment horizontal="center" vertical="top" wrapText="1"/>
    </xf>
    <xf numFmtId="0" fontId="13" fillId="0" borderId="71" xfId="0" applyFont="1" applyBorder="1" applyAlignment="1">
      <alignment horizontal="left" vertical="top" wrapText="1"/>
    </xf>
    <xf numFmtId="165" fontId="13" fillId="0" borderId="71" xfId="0" applyNumberFormat="1" applyFont="1" applyBorder="1" applyAlignment="1">
      <alignment horizontal="center" vertical="top" wrapText="1"/>
    </xf>
    <xf numFmtId="0" fontId="14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horizontal="left"/>
    </xf>
    <xf numFmtId="0" fontId="20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49" fontId="20" fillId="2" borderId="0" xfId="0" applyNumberFormat="1" applyFont="1" applyFill="1" applyBorder="1"/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/>
    <xf numFmtId="0" fontId="20" fillId="2" borderId="0" xfId="0" applyFont="1" applyFill="1" applyBorder="1" applyAlignment="1"/>
    <xf numFmtId="0" fontId="22" fillId="2" borderId="0" xfId="0" applyFont="1" applyFill="1"/>
    <xf numFmtId="0" fontId="20" fillId="2" borderId="0" xfId="0" applyFont="1" applyFill="1" applyBorder="1" applyAlignment="1">
      <alignment horizontal="right"/>
    </xf>
    <xf numFmtId="0" fontId="20" fillId="2" borderId="0" xfId="0" applyFont="1" applyFill="1"/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vertical="center"/>
    </xf>
    <xf numFmtId="0" fontId="20" fillId="0" borderId="17" xfId="0" applyFont="1" applyBorder="1"/>
    <xf numFmtId="0" fontId="20" fillId="2" borderId="1" xfId="0" applyFont="1" applyFill="1" applyBorder="1" applyAlignment="1">
      <alignment horizontal="center"/>
    </xf>
    <xf numFmtId="0" fontId="20" fillId="2" borderId="3" xfId="0" applyFont="1" applyFill="1" applyBorder="1" applyAlignment="1"/>
    <xf numFmtId="0" fontId="20" fillId="2" borderId="6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1" xfId="0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2" borderId="0" xfId="0" applyFont="1" applyFill="1" applyBorder="1"/>
    <xf numFmtId="0" fontId="20" fillId="2" borderId="5" xfId="0" applyFont="1" applyFill="1" applyBorder="1" applyAlignment="1">
      <alignment horizontal="center"/>
    </xf>
    <xf numFmtId="0" fontId="20" fillId="2" borderId="14" xfId="0" applyFont="1" applyFill="1" applyBorder="1" applyAlignment="1"/>
    <xf numFmtId="0" fontId="20" fillId="2" borderId="15" xfId="0" applyFont="1" applyFill="1" applyBorder="1" applyAlignment="1">
      <alignment horizontal="center"/>
    </xf>
    <xf numFmtId="0" fontId="20" fillId="2" borderId="5" xfId="0" applyFont="1" applyFill="1" applyBorder="1"/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/>
    <xf numFmtId="164" fontId="20" fillId="2" borderId="5" xfId="0" applyNumberFormat="1" applyFont="1" applyFill="1" applyBorder="1"/>
    <xf numFmtId="0" fontId="20" fillId="2" borderId="14" xfId="0" applyFont="1" applyFill="1" applyBorder="1"/>
    <xf numFmtId="0" fontId="20" fillId="2" borderId="5" xfId="0" applyFont="1" applyFill="1" applyBorder="1" applyAlignment="1">
      <alignment horizontal="left"/>
    </xf>
    <xf numFmtId="0" fontId="22" fillId="2" borderId="14" xfId="0" applyFont="1" applyFill="1" applyBorder="1"/>
    <xf numFmtId="49" fontId="20" fillId="2" borderId="5" xfId="0" applyNumberFormat="1" applyFont="1" applyFill="1" applyBorder="1" applyAlignment="1">
      <alignment horizontal="center"/>
    </xf>
    <xf numFmtId="0" fontId="25" fillId="2" borderId="15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2" xfId="0" applyFont="1" applyFill="1" applyBorder="1" applyAlignment="1"/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0" fontId="26" fillId="0" borderId="0" xfId="0" applyFont="1" applyBorder="1"/>
    <xf numFmtId="0" fontId="20" fillId="2" borderId="14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164" fontId="20" fillId="0" borderId="10" xfId="0" applyNumberFormat="1" applyFont="1" applyBorder="1" applyAlignment="1">
      <alignment horizontal="center" vertical="center"/>
    </xf>
    <xf numFmtId="164" fontId="20" fillId="0" borderId="8" xfId="0" applyNumberFormat="1" applyFont="1" applyBorder="1" applyAlignment="1">
      <alignment horizontal="center" vertical="center"/>
    </xf>
    <xf numFmtId="164" fontId="20" fillId="0" borderId="9" xfId="0" applyNumberFormat="1" applyFont="1" applyBorder="1" applyAlignment="1">
      <alignment horizontal="center" vertical="center"/>
    </xf>
    <xf numFmtId="0" fontId="20" fillId="0" borderId="46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49" fontId="20" fillId="0" borderId="16" xfId="0" applyNumberFormat="1" applyFont="1" applyBorder="1" applyAlignment="1">
      <alignment horizontal="center"/>
    </xf>
    <xf numFmtId="49" fontId="20" fillId="0" borderId="17" xfId="0" applyNumberFormat="1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0" fillId="0" borderId="66" xfId="0" applyFont="1" applyBorder="1" applyAlignment="1">
      <alignment horizontal="center"/>
    </xf>
    <xf numFmtId="49" fontId="20" fillId="0" borderId="14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49" fontId="20" fillId="0" borderId="15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164" fontId="20" fillId="2" borderId="14" xfId="0" applyNumberFormat="1" applyFont="1" applyFill="1" applyBorder="1" applyAlignment="1">
      <alignment horizontal="center"/>
    </xf>
    <xf numFmtId="164" fontId="20" fillId="2" borderId="0" xfId="0" applyNumberFormat="1" applyFont="1" applyFill="1" applyBorder="1" applyAlignment="1">
      <alignment horizontal="center"/>
    </xf>
    <xf numFmtId="164" fontId="20" fillId="2" borderId="15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20" fillId="2" borderId="46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6" fillId="0" borderId="46" xfId="0" applyFont="1" applyBorder="1" applyAlignment="1">
      <alignment horizontal="right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0</xdr:rowOff>
    </xdr:from>
    <xdr:to>
      <xdr:col>13</xdr:col>
      <xdr:colOff>285750</xdr:colOff>
      <xdr:row>0</xdr:row>
      <xdr:rowOff>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11515725" y="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12</xdr:col>
      <xdr:colOff>123825</xdr:colOff>
      <xdr:row>0</xdr:row>
      <xdr:rowOff>0</xdr:rowOff>
    </xdr:from>
    <xdr:to>
      <xdr:col>12</xdr:col>
      <xdr:colOff>257175</xdr:colOff>
      <xdr:row>0</xdr:row>
      <xdr:rowOff>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11144250" y="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15</xdr:col>
      <xdr:colOff>123825</xdr:colOff>
      <xdr:row>0</xdr:row>
      <xdr:rowOff>0</xdr:rowOff>
    </xdr:from>
    <xdr:to>
      <xdr:col>15</xdr:col>
      <xdr:colOff>266700</xdr:colOff>
      <xdr:row>0</xdr:row>
      <xdr:rowOff>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12287250" y="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18</xdr:col>
      <xdr:colOff>133350</xdr:colOff>
      <xdr:row>0</xdr:row>
      <xdr:rowOff>0</xdr:rowOff>
    </xdr:from>
    <xdr:to>
      <xdr:col>18</xdr:col>
      <xdr:colOff>266700</xdr:colOff>
      <xdr:row>0</xdr:row>
      <xdr:rowOff>0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13468350" y="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21</xdr:col>
      <xdr:colOff>66675</xdr:colOff>
      <xdr:row>0</xdr:row>
      <xdr:rowOff>0</xdr:rowOff>
    </xdr:from>
    <xdr:to>
      <xdr:col>21</xdr:col>
      <xdr:colOff>228600</xdr:colOff>
      <xdr:row>0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14544675" y="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18</xdr:row>
      <xdr:rowOff>38100</xdr:rowOff>
    </xdr:from>
    <xdr:to>
      <xdr:col>13</xdr:col>
      <xdr:colOff>285750</xdr:colOff>
      <xdr:row>18</xdr:row>
      <xdr:rowOff>161925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11515725" y="5457825"/>
          <a:ext cx="17145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086" name="Text Box 14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087" name="Text Box 15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088" name="Text Box 16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089" name="Text Box 17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091" name="Text Box 19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092" name="Text Box 20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095" name="Text Box 23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096" name="Text Box 24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097" name="Text Box 25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100" name="Text Box 28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101" name="Text Box 29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102" name="Text Box 30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104" name="Text Box 32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47</xdr:row>
      <xdr:rowOff>0</xdr:rowOff>
    </xdr:from>
    <xdr:to>
      <xdr:col>14</xdr:col>
      <xdr:colOff>285750</xdr:colOff>
      <xdr:row>47</xdr:row>
      <xdr:rowOff>0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11896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106" name="Text Box 34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47</xdr:row>
      <xdr:rowOff>0</xdr:rowOff>
    </xdr:from>
    <xdr:to>
      <xdr:col>13</xdr:col>
      <xdr:colOff>285750</xdr:colOff>
      <xdr:row>47</xdr:row>
      <xdr:rowOff>0</xdr:rowOff>
    </xdr:to>
    <xdr:sp macro="" textlink="">
      <xdr:nvSpPr>
        <xdr:cNvPr id="3107" name="Text Box 35"/>
        <xdr:cNvSpPr txBox="1">
          <a:spLocks noChangeArrowheads="1"/>
        </xdr:cNvSpPr>
      </xdr:nvSpPr>
      <xdr:spPr bwMode="auto">
        <a:xfrm>
          <a:off x="11515725" y="134207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21</xdr:row>
      <xdr:rowOff>0</xdr:rowOff>
    </xdr:from>
    <xdr:to>
      <xdr:col>13</xdr:col>
      <xdr:colOff>285750</xdr:colOff>
      <xdr:row>21</xdr:row>
      <xdr:rowOff>0</xdr:rowOff>
    </xdr:to>
    <xdr:sp macro="" textlink="">
      <xdr:nvSpPr>
        <xdr:cNvPr id="3108" name="Text Box 36"/>
        <xdr:cNvSpPr txBox="1">
          <a:spLocks noChangeArrowheads="1"/>
        </xdr:cNvSpPr>
      </xdr:nvSpPr>
      <xdr:spPr bwMode="auto">
        <a:xfrm>
          <a:off x="11515725" y="62198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3</xdr:col>
      <xdr:colOff>495299</xdr:colOff>
      <xdr:row>14</xdr:row>
      <xdr:rowOff>95250</xdr:rowOff>
    </xdr:from>
    <xdr:to>
      <xdr:col>3</xdr:col>
      <xdr:colOff>657224</xdr:colOff>
      <xdr:row>17</xdr:row>
      <xdr:rowOff>28575</xdr:rowOff>
    </xdr:to>
    <xdr:sp macro="" textlink="">
      <xdr:nvSpPr>
        <xdr:cNvPr id="34" name="วงเล็บปีกกาขวา 33"/>
        <xdr:cNvSpPr/>
      </xdr:nvSpPr>
      <xdr:spPr>
        <a:xfrm>
          <a:off x="1676399" y="3743325"/>
          <a:ext cx="161925" cy="64770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0</xdr:rowOff>
    </xdr:from>
    <xdr:to>
      <xdr:col>13</xdr:col>
      <xdr:colOff>285750</xdr:colOff>
      <xdr:row>0</xdr:row>
      <xdr:rowOff>0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11515725" y="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12</xdr:col>
      <xdr:colOff>123825</xdr:colOff>
      <xdr:row>0</xdr:row>
      <xdr:rowOff>0</xdr:rowOff>
    </xdr:from>
    <xdr:to>
      <xdr:col>12</xdr:col>
      <xdr:colOff>257175</xdr:colOff>
      <xdr:row>0</xdr:row>
      <xdr:rowOff>0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11144250" y="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15</xdr:col>
      <xdr:colOff>123825</xdr:colOff>
      <xdr:row>0</xdr:row>
      <xdr:rowOff>0</xdr:rowOff>
    </xdr:from>
    <xdr:to>
      <xdr:col>15</xdr:col>
      <xdr:colOff>266700</xdr:colOff>
      <xdr:row>0</xdr:row>
      <xdr:rowOff>0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12287250" y="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18</xdr:col>
      <xdr:colOff>133350</xdr:colOff>
      <xdr:row>0</xdr:row>
      <xdr:rowOff>0</xdr:rowOff>
    </xdr:from>
    <xdr:to>
      <xdr:col>18</xdr:col>
      <xdr:colOff>266700</xdr:colOff>
      <xdr:row>0</xdr:row>
      <xdr:rowOff>0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13468350" y="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21</xdr:col>
      <xdr:colOff>66675</xdr:colOff>
      <xdr:row>0</xdr:row>
      <xdr:rowOff>0</xdr:rowOff>
    </xdr:from>
    <xdr:to>
      <xdr:col>21</xdr:col>
      <xdr:colOff>228600</xdr:colOff>
      <xdr:row>0</xdr:row>
      <xdr:rowOff>0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14544675" y="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19</xdr:row>
      <xdr:rowOff>38100</xdr:rowOff>
    </xdr:from>
    <xdr:to>
      <xdr:col>13</xdr:col>
      <xdr:colOff>285750</xdr:colOff>
      <xdr:row>19</xdr:row>
      <xdr:rowOff>161925</xdr:rowOff>
    </xdr:to>
    <xdr:sp macro="" textlink="">
      <xdr:nvSpPr>
        <xdr:cNvPr id="5130" name="Text Box 10"/>
        <xdr:cNvSpPr txBox="1">
          <a:spLocks noChangeArrowheads="1"/>
        </xdr:cNvSpPr>
      </xdr:nvSpPr>
      <xdr:spPr bwMode="auto">
        <a:xfrm>
          <a:off x="11515725" y="5857875"/>
          <a:ext cx="17145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34" name="Text Box 14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35" name="Text Box 15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36" name="Text Box 16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37" name="Text Box 17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38" name="Text Box 18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39" name="Text Box 19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40" name="Text Box 20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41" name="Text Box 21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42" name="Text Box 22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43" name="Text Box 23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44" name="Text Box 24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45" name="Text Box 25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46" name="Text Box 26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47" name="Text Box 27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48" name="Text Box 28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49" name="Text Box 29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50" name="Text Box 30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51" name="Text Box 31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52" name="Text Box 32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44</xdr:row>
      <xdr:rowOff>0</xdr:rowOff>
    </xdr:from>
    <xdr:to>
      <xdr:col>14</xdr:col>
      <xdr:colOff>285750</xdr:colOff>
      <xdr:row>44</xdr:row>
      <xdr:rowOff>0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11896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54" name="Text Box 34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44</xdr:row>
      <xdr:rowOff>0</xdr:rowOff>
    </xdr:from>
    <xdr:to>
      <xdr:col>13</xdr:col>
      <xdr:colOff>285750</xdr:colOff>
      <xdr:row>44</xdr:row>
      <xdr:rowOff>0</xdr:rowOff>
    </xdr:to>
    <xdr:sp macro="" textlink="">
      <xdr:nvSpPr>
        <xdr:cNvPr id="5155" name="Text Box 35"/>
        <xdr:cNvSpPr txBox="1">
          <a:spLocks noChangeArrowheads="1"/>
        </xdr:cNvSpPr>
      </xdr:nvSpPr>
      <xdr:spPr bwMode="auto">
        <a:xfrm>
          <a:off x="11515725" y="1382077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21</xdr:row>
      <xdr:rowOff>0</xdr:rowOff>
    </xdr:from>
    <xdr:to>
      <xdr:col>13</xdr:col>
      <xdr:colOff>285750</xdr:colOff>
      <xdr:row>21</xdr:row>
      <xdr:rowOff>0</xdr:rowOff>
    </xdr:to>
    <xdr:sp macro="" textlink="">
      <xdr:nvSpPr>
        <xdr:cNvPr id="5156" name="Text Box 36"/>
        <xdr:cNvSpPr txBox="1">
          <a:spLocks noChangeArrowheads="1"/>
        </xdr:cNvSpPr>
      </xdr:nvSpPr>
      <xdr:spPr bwMode="auto">
        <a:xfrm>
          <a:off x="11515725" y="6486525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5</xdr:col>
      <xdr:colOff>2943225</xdr:colOff>
      <xdr:row>1</xdr:row>
      <xdr:rowOff>10583</xdr:rowOff>
    </xdr:from>
    <xdr:to>
      <xdr:col>8</xdr:col>
      <xdr:colOff>304800</xdr:colOff>
      <xdr:row>1</xdr:row>
      <xdr:rowOff>226583</xdr:rowOff>
    </xdr:to>
    <xdr:sp macro="" textlink="">
      <xdr:nvSpPr>
        <xdr:cNvPr id="5157" name="Rectangle 37"/>
        <xdr:cNvSpPr>
          <a:spLocks noChangeArrowheads="1"/>
        </xdr:cNvSpPr>
      </xdr:nvSpPr>
      <xdr:spPr bwMode="auto">
        <a:xfrm>
          <a:off x="7663392" y="306916"/>
          <a:ext cx="1922991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(ระบุชื่อส่วนงาน/ส่วนที่จัดทำข้อมูล)</a:t>
          </a:r>
        </a:p>
      </xdr:txBody>
    </xdr:sp>
    <xdr:clientData/>
  </xdr:twoCellAnchor>
  <xdr:twoCellAnchor>
    <xdr:from>
      <xdr:col>3</xdr:col>
      <xdr:colOff>142875</xdr:colOff>
      <xdr:row>3</xdr:row>
      <xdr:rowOff>260347</xdr:rowOff>
    </xdr:from>
    <xdr:to>
      <xdr:col>5</xdr:col>
      <xdr:colOff>962025</xdr:colOff>
      <xdr:row>4</xdr:row>
      <xdr:rowOff>180014</xdr:rowOff>
    </xdr:to>
    <xdr:sp macro="" textlink="">
      <xdr:nvSpPr>
        <xdr:cNvPr id="5158" name="Rectangle 38"/>
        <xdr:cNvSpPr>
          <a:spLocks noChangeArrowheads="1"/>
        </xdr:cNvSpPr>
      </xdr:nvSpPr>
      <xdr:spPr bwMode="auto">
        <a:xfrm>
          <a:off x="1328208" y="1149347"/>
          <a:ext cx="4353984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(ตามเอกสารความเชื่อมโยงแผนการบริหารราชการแผ่นดินฯ ปีงบประมาณ พ.ศ. ....)</a:t>
          </a:r>
        </a:p>
      </xdr:txBody>
    </xdr:sp>
    <xdr:clientData/>
  </xdr:twoCellAnchor>
  <xdr:twoCellAnchor>
    <xdr:from>
      <xdr:col>9</xdr:col>
      <xdr:colOff>57150</xdr:colOff>
      <xdr:row>2</xdr:row>
      <xdr:rowOff>7409</xdr:rowOff>
    </xdr:from>
    <xdr:to>
      <xdr:col>13</xdr:col>
      <xdr:colOff>238125</xdr:colOff>
      <xdr:row>2</xdr:row>
      <xdr:rowOff>223409</xdr:rowOff>
    </xdr:to>
    <xdr:sp macro="" textlink="">
      <xdr:nvSpPr>
        <xdr:cNvPr id="5159" name="Rectangle 39"/>
        <xdr:cNvSpPr>
          <a:spLocks noChangeArrowheads="1"/>
        </xdr:cNvSpPr>
      </xdr:nvSpPr>
      <xdr:spPr bwMode="auto">
        <a:xfrm>
          <a:off x="9719733" y="600076"/>
          <a:ext cx="1927225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(ระบุปีงบประมาณที่จัดทำข้อมูล)</a:t>
          </a:r>
        </a:p>
      </xdr:txBody>
    </xdr:sp>
    <xdr:clientData/>
  </xdr:twoCellAnchor>
  <xdr:twoCellAnchor>
    <xdr:from>
      <xdr:col>2</xdr:col>
      <xdr:colOff>190500</xdr:colOff>
      <xdr:row>7</xdr:row>
      <xdr:rowOff>211668</xdr:rowOff>
    </xdr:from>
    <xdr:to>
      <xdr:col>3</xdr:col>
      <xdr:colOff>2409825</xdr:colOff>
      <xdr:row>8</xdr:row>
      <xdr:rowOff>184251</xdr:rowOff>
    </xdr:to>
    <xdr:sp macro="" textlink="">
      <xdr:nvSpPr>
        <xdr:cNvPr id="5162" name="Rectangle 42"/>
        <xdr:cNvSpPr>
          <a:spLocks noChangeArrowheads="1"/>
        </xdr:cNvSpPr>
      </xdr:nvSpPr>
      <xdr:spPr bwMode="auto">
        <a:xfrm>
          <a:off x="941917" y="2127251"/>
          <a:ext cx="2653241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(ตามคู่มือการกำหนดรหัสงบประมาณ พ.ศ. ....)</a:t>
          </a:r>
        </a:p>
      </xdr:txBody>
    </xdr:sp>
    <xdr:clientData/>
  </xdr:twoCellAnchor>
  <xdr:twoCellAnchor>
    <xdr:from>
      <xdr:col>17</xdr:col>
      <xdr:colOff>9525</xdr:colOff>
      <xdr:row>4</xdr:row>
      <xdr:rowOff>202141</xdr:rowOff>
    </xdr:from>
    <xdr:to>
      <xdr:col>23</xdr:col>
      <xdr:colOff>52388</xdr:colOff>
      <xdr:row>5</xdr:row>
      <xdr:rowOff>174724</xdr:rowOff>
    </xdr:to>
    <xdr:sp macro="" textlink="">
      <xdr:nvSpPr>
        <xdr:cNvPr id="5164" name="Rectangle 44"/>
        <xdr:cNvSpPr>
          <a:spLocks noChangeArrowheads="1"/>
        </xdr:cNvSpPr>
      </xdr:nvSpPr>
      <xdr:spPr bwMode="auto">
        <a:xfrm>
          <a:off x="12974108" y="1387474"/>
          <a:ext cx="2699280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(ตามแผนกลยุทธ์สถาบัน พ.ศ. 2555-2563)</a:t>
          </a:r>
        </a:p>
      </xdr:txBody>
    </xdr:sp>
    <xdr:clientData/>
  </xdr:twoCellAnchor>
  <xdr:twoCellAnchor>
    <xdr:from>
      <xdr:col>17</xdr:col>
      <xdr:colOff>361950</xdr:colOff>
      <xdr:row>6</xdr:row>
      <xdr:rowOff>201084</xdr:rowOff>
    </xdr:from>
    <xdr:to>
      <xdr:col>23</xdr:col>
      <xdr:colOff>400050</xdr:colOff>
      <xdr:row>7</xdr:row>
      <xdr:rowOff>173668</xdr:rowOff>
    </xdr:to>
    <xdr:sp macro="" textlink="">
      <xdr:nvSpPr>
        <xdr:cNvPr id="5165" name="Rectangle 45"/>
        <xdr:cNvSpPr>
          <a:spLocks noChangeArrowheads="1"/>
        </xdr:cNvSpPr>
      </xdr:nvSpPr>
      <xdr:spPr bwMode="auto">
        <a:xfrm>
          <a:off x="13326533" y="1873251"/>
          <a:ext cx="2694517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(ตามแผนกลยุทธ์สถาบัน พ.ศ. 2555-2563)</a:t>
          </a:r>
        </a:p>
      </xdr:txBody>
    </xdr:sp>
    <xdr:clientData/>
  </xdr:twoCellAnchor>
  <xdr:twoCellAnchor>
    <xdr:from>
      <xdr:col>18</xdr:col>
      <xdr:colOff>142875</xdr:colOff>
      <xdr:row>3</xdr:row>
      <xdr:rowOff>263526</xdr:rowOff>
    </xdr:from>
    <xdr:to>
      <xdr:col>24</xdr:col>
      <xdr:colOff>14287</xdr:colOff>
      <xdr:row>4</xdr:row>
      <xdr:rowOff>183193</xdr:rowOff>
    </xdr:to>
    <xdr:sp macro="" textlink="">
      <xdr:nvSpPr>
        <xdr:cNvPr id="5166" name="Rectangle 46"/>
        <xdr:cNvSpPr>
          <a:spLocks noChangeArrowheads="1"/>
        </xdr:cNvSpPr>
      </xdr:nvSpPr>
      <xdr:spPr bwMode="auto">
        <a:xfrm>
          <a:off x="13488458" y="1152526"/>
          <a:ext cx="2697162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(ตามแผนกลยุทธ์สถาบัน พ.ศ. 2555-2563)</a:t>
          </a:r>
        </a:p>
      </xdr:txBody>
    </xdr:sp>
    <xdr:clientData/>
  </xdr:twoCellAnchor>
  <xdr:twoCellAnchor>
    <xdr:from>
      <xdr:col>17</xdr:col>
      <xdr:colOff>57150</xdr:colOff>
      <xdr:row>5</xdr:row>
      <xdr:rowOff>202141</xdr:rowOff>
    </xdr:from>
    <xdr:to>
      <xdr:col>26</xdr:col>
      <xdr:colOff>266700</xdr:colOff>
      <xdr:row>6</xdr:row>
      <xdr:rowOff>174724</xdr:rowOff>
    </xdr:to>
    <xdr:sp macro="" textlink="">
      <xdr:nvSpPr>
        <xdr:cNvPr id="5167" name="Rectangle 47"/>
        <xdr:cNvSpPr>
          <a:spLocks noChangeArrowheads="1"/>
        </xdr:cNvSpPr>
      </xdr:nvSpPr>
      <xdr:spPr bwMode="auto">
        <a:xfrm>
          <a:off x="13021733" y="1630891"/>
          <a:ext cx="4453467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(ตามเอกสารความเชื่อมโยงการจัดทำงบประมาณ พ.ศ. ....)</a:t>
          </a:r>
        </a:p>
      </xdr:txBody>
    </xdr:sp>
    <xdr:clientData/>
  </xdr:twoCellAnchor>
  <xdr:twoCellAnchor>
    <xdr:from>
      <xdr:col>17</xdr:col>
      <xdr:colOff>66675</xdr:colOff>
      <xdr:row>7</xdr:row>
      <xdr:rowOff>202141</xdr:rowOff>
    </xdr:from>
    <xdr:to>
      <xdr:col>23</xdr:col>
      <xdr:colOff>104775</xdr:colOff>
      <xdr:row>8</xdr:row>
      <xdr:rowOff>174724</xdr:rowOff>
    </xdr:to>
    <xdr:sp macro="" textlink="">
      <xdr:nvSpPr>
        <xdr:cNvPr id="5168" name="Rectangle 48"/>
        <xdr:cNvSpPr>
          <a:spLocks noChangeArrowheads="1"/>
        </xdr:cNvSpPr>
      </xdr:nvSpPr>
      <xdr:spPr bwMode="auto">
        <a:xfrm>
          <a:off x="13031258" y="2117724"/>
          <a:ext cx="2694517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(ตามแผนกลยุทธ์สถาบัน พ.ศ. 2555-2563)</a:t>
          </a:r>
        </a:p>
      </xdr:txBody>
    </xdr:sp>
    <xdr:clientData/>
  </xdr:twoCellAnchor>
  <xdr:twoCellAnchor>
    <xdr:from>
      <xdr:col>2</xdr:col>
      <xdr:colOff>123825</xdr:colOff>
      <xdr:row>13</xdr:row>
      <xdr:rowOff>49739</xdr:rowOff>
    </xdr:from>
    <xdr:to>
      <xdr:col>3</xdr:col>
      <xdr:colOff>2400300</xdr:colOff>
      <xdr:row>13</xdr:row>
      <xdr:rowOff>265739</xdr:rowOff>
    </xdr:to>
    <xdr:sp macro="" textlink="">
      <xdr:nvSpPr>
        <xdr:cNvPr id="5169" name="Rectangle 49"/>
        <xdr:cNvSpPr>
          <a:spLocks noChangeArrowheads="1"/>
        </xdr:cNvSpPr>
      </xdr:nvSpPr>
      <xdr:spPr bwMode="auto">
        <a:xfrm>
          <a:off x="875242" y="3489322"/>
          <a:ext cx="2710391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(ตามแผนกลยุทธ์สถาบัน พ.ศ. 2555-2563)</a:t>
          </a:r>
        </a:p>
      </xdr:txBody>
    </xdr:sp>
    <xdr:clientData/>
  </xdr:twoCellAnchor>
  <xdr:twoCellAnchor>
    <xdr:from>
      <xdr:col>3</xdr:col>
      <xdr:colOff>76200</xdr:colOff>
      <xdr:row>14</xdr:row>
      <xdr:rowOff>49741</xdr:rowOff>
    </xdr:from>
    <xdr:to>
      <xdr:col>3</xdr:col>
      <xdr:colOff>2771775</xdr:colOff>
      <xdr:row>14</xdr:row>
      <xdr:rowOff>265741</xdr:rowOff>
    </xdr:to>
    <xdr:sp macro="" textlink="">
      <xdr:nvSpPr>
        <xdr:cNvPr id="5170" name="Rectangle 50"/>
        <xdr:cNvSpPr>
          <a:spLocks noChangeArrowheads="1"/>
        </xdr:cNvSpPr>
      </xdr:nvSpPr>
      <xdr:spPr bwMode="auto">
        <a:xfrm>
          <a:off x="1261533" y="3827991"/>
          <a:ext cx="2695575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(ตามคู่มือการกำหนดรหัสงบประมาณ พ.ศ. ....)</a:t>
          </a:r>
        </a:p>
      </xdr:txBody>
    </xdr:sp>
    <xdr:clientData/>
  </xdr:twoCellAnchor>
  <xdr:twoCellAnchor>
    <xdr:from>
      <xdr:col>3</xdr:col>
      <xdr:colOff>66675</xdr:colOff>
      <xdr:row>15</xdr:row>
      <xdr:rowOff>49740</xdr:rowOff>
    </xdr:from>
    <xdr:to>
      <xdr:col>3</xdr:col>
      <xdr:colOff>2762250</xdr:colOff>
      <xdr:row>15</xdr:row>
      <xdr:rowOff>265740</xdr:rowOff>
    </xdr:to>
    <xdr:sp macro="" textlink="">
      <xdr:nvSpPr>
        <xdr:cNvPr id="5171" name="Rectangle 51"/>
        <xdr:cNvSpPr>
          <a:spLocks noChangeArrowheads="1"/>
        </xdr:cNvSpPr>
      </xdr:nvSpPr>
      <xdr:spPr bwMode="auto">
        <a:xfrm>
          <a:off x="1252008" y="4166657"/>
          <a:ext cx="2695575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(ตามคู่มือการกำหนดรหัสงบประมาณ พ.ศ. ....)</a:t>
          </a:r>
        </a:p>
      </xdr:txBody>
    </xdr:sp>
    <xdr:clientData/>
  </xdr:twoCellAnchor>
  <xdr:twoCellAnchor>
    <xdr:from>
      <xdr:col>3</xdr:col>
      <xdr:colOff>66675</xdr:colOff>
      <xdr:row>16</xdr:row>
      <xdr:rowOff>38100</xdr:rowOff>
    </xdr:from>
    <xdr:to>
      <xdr:col>3</xdr:col>
      <xdr:colOff>2762250</xdr:colOff>
      <xdr:row>16</xdr:row>
      <xdr:rowOff>254100</xdr:rowOff>
    </xdr:to>
    <xdr:sp macro="" textlink="">
      <xdr:nvSpPr>
        <xdr:cNvPr id="5172" name="Rectangle 52"/>
        <xdr:cNvSpPr>
          <a:spLocks noChangeArrowheads="1"/>
        </xdr:cNvSpPr>
      </xdr:nvSpPr>
      <xdr:spPr bwMode="auto">
        <a:xfrm>
          <a:off x="1252008" y="4493683"/>
          <a:ext cx="2695575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(ตามคู่มือการกำหนดรหัสงบประมาณ พ.ศ. ....)</a:t>
          </a:r>
        </a:p>
      </xdr:txBody>
    </xdr:sp>
    <xdr:clientData/>
  </xdr:twoCellAnchor>
  <xdr:twoCellAnchor>
    <xdr:from>
      <xdr:col>3</xdr:col>
      <xdr:colOff>847725</xdr:colOff>
      <xdr:row>5</xdr:row>
      <xdr:rowOff>201085</xdr:rowOff>
    </xdr:from>
    <xdr:to>
      <xdr:col>5</xdr:col>
      <xdr:colOff>1666875</xdr:colOff>
      <xdr:row>6</xdr:row>
      <xdr:rowOff>173668</xdr:rowOff>
    </xdr:to>
    <xdr:sp macro="" textlink="">
      <xdr:nvSpPr>
        <xdr:cNvPr id="5173" name="Rectangle 53"/>
        <xdr:cNvSpPr>
          <a:spLocks noChangeArrowheads="1"/>
        </xdr:cNvSpPr>
      </xdr:nvSpPr>
      <xdr:spPr bwMode="auto">
        <a:xfrm>
          <a:off x="2033058" y="1629835"/>
          <a:ext cx="4353984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(ตามเอกสารความเชื่อมโยงแผนการบริหารราชการแผ่นดินฯ ปีงบประมาณ พ.ศ. ....)</a:t>
          </a:r>
        </a:p>
      </xdr:txBody>
    </xdr:sp>
    <xdr:clientData/>
  </xdr:twoCellAnchor>
  <xdr:twoCellAnchor>
    <xdr:from>
      <xdr:col>3</xdr:col>
      <xdr:colOff>142875</xdr:colOff>
      <xdr:row>4</xdr:row>
      <xdr:rowOff>209550</xdr:rowOff>
    </xdr:from>
    <xdr:to>
      <xdr:col>5</xdr:col>
      <xdr:colOff>962025</xdr:colOff>
      <xdr:row>5</xdr:row>
      <xdr:rowOff>182133</xdr:rowOff>
    </xdr:to>
    <xdr:sp macro="" textlink="">
      <xdr:nvSpPr>
        <xdr:cNvPr id="5174" name="Rectangle 54"/>
        <xdr:cNvSpPr>
          <a:spLocks noChangeArrowheads="1"/>
        </xdr:cNvSpPr>
      </xdr:nvSpPr>
      <xdr:spPr bwMode="auto">
        <a:xfrm>
          <a:off x="1328208" y="1394883"/>
          <a:ext cx="4353984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(ตามเอกสารความเชื่อมโยงแผนการบริหารราชการแผ่นดินฯ ปีงบประมาณ พ.ศ. ....)</a:t>
          </a:r>
        </a:p>
      </xdr:txBody>
    </xdr:sp>
    <xdr:clientData/>
  </xdr:twoCellAnchor>
  <xdr:twoCellAnchor>
    <xdr:from>
      <xdr:col>3</xdr:col>
      <xdr:colOff>847725</xdr:colOff>
      <xdr:row>6</xdr:row>
      <xdr:rowOff>201084</xdr:rowOff>
    </xdr:from>
    <xdr:to>
      <xdr:col>5</xdr:col>
      <xdr:colOff>1666875</xdr:colOff>
      <xdr:row>7</xdr:row>
      <xdr:rowOff>173668</xdr:rowOff>
    </xdr:to>
    <xdr:sp macro="" textlink="">
      <xdr:nvSpPr>
        <xdr:cNvPr id="5175" name="Rectangle 55"/>
        <xdr:cNvSpPr>
          <a:spLocks noChangeArrowheads="1"/>
        </xdr:cNvSpPr>
      </xdr:nvSpPr>
      <xdr:spPr bwMode="auto">
        <a:xfrm>
          <a:off x="2033058" y="1873251"/>
          <a:ext cx="4353984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(ตามเอกสารความเชื่อมโยงแผนการบริหารราชการแผ่นดินฯ ปีงบประมาณ พ.ศ. ....)</a:t>
          </a:r>
        </a:p>
      </xdr:txBody>
    </xdr:sp>
    <xdr:clientData/>
  </xdr:twoCellAnchor>
  <xdr:twoCellAnchor>
    <xdr:from>
      <xdr:col>2</xdr:col>
      <xdr:colOff>333375</xdr:colOff>
      <xdr:row>17</xdr:row>
      <xdr:rowOff>47623</xdr:rowOff>
    </xdr:from>
    <xdr:to>
      <xdr:col>3</xdr:col>
      <xdr:colOff>3143250</xdr:colOff>
      <xdr:row>17</xdr:row>
      <xdr:rowOff>263623</xdr:rowOff>
    </xdr:to>
    <xdr:sp macro="" textlink="">
      <xdr:nvSpPr>
        <xdr:cNvPr id="5176" name="Rectangle 56"/>
        <xdr:cNvSpPr>
          <a:spLocks noChangeArrowheads="1"/>
        </xdr:cNvSpPr>
      </xdr:nvSpPr>
      <xdr:spPr bwMode="auto">
        <a:xfrm>
          <a:off x="1084792" y="4841873"/>
          <a:ext cx="3243791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(ตามแผนปฏิบัติการ 5 ปี และตาม วต. ของส่วนงาน/ส่วน)</a:t>
          </a:r>
        </a:p>
      </xdr:txBody>
    </xdr:sp>
    <xdr:clientData/>
  </xdr:twoCellAnchor>
  <xdr:twoCellAnchor>
    <xdr:from>
      <xdr:col>3</xdr:col>
      <xdr:colOff>990595</xdr:colOff>
      <xdr:row>21</xdr:row>
      <xdr:rowOff>334429</xdr:rowOff>
    </xdr:from>
    <xdr:to>
      <xdr:col>5</xdr:col>
      <xdr:colOff>2010833</xdr:colOff>
      <xdr:row>22</xdr:row>
      <xdr:rowOff>264577</xdr:rowOff>
    </xdr:to>
    <xdr:sp macro="" textlink="">
      <xdr:nvSpPr>
        <xdr:cNvPr id="5177" name="Rectangle 57"/>
        <xdr:cNvSpPr>
          <a:spLocks noChangeArrowheads="1"/>
        </xdr:cNvSpPr>
      </xdr:nvSpPr>
      <xdr:spPr bwMode="auto">
        <a:xfrm>
          <a:off x="2175928" y="6483346"/>
          <a:ext cx="4555072" cy="26881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(งบประมาณที่ระบุต้องสัมพันธ์กับประเด็นยุทธศาสตร์และชื่อโครงการของแต่ละส่วนงาน/ส่วน)</a:t>
          </a:r>
        </a:p>
      </xdr:txBody>
    </xdr:sp>
    <xdr:clientData/>
  </xdr:twoCellAnchor>
  <xdr:twoCellAnchor>
    <xdr:from>
      <xdr:col>3</xdr:col>
      <xdr:colOff>787386</xdr:colOff>
      <xdr:row>26</xdr:row>
      <xdr:rowOff>335488</xdr:rowOff>
    </xdr:from>
    <xdr:to>
      <xdr:col>5</xdr:col>
      <xdr:colOff>1883819</xdr:colOff>
      <xdr:row>27</xdr:row>
      <xdr:rowOff>264579</xdr:rowOff>
    </xdr:to>
    <xdr:sp macro="" textlink="">
      <xdr:nvSpPr>
        <xdr:cNvPr id="5178" name="Rectangle 58"/>
        <xdr:cNvSpPr>
          <a:spLocks noChangeArrowheads="1"/>
        </xdr:cNvSpPr>
      </xdr:nvSpPr>
      <xdr:spPr bwMode="auto">
        <a:xfrm>
          <a:off x="1972719" y="8177738"/>
          <a:ext cx="4631267" cy="26775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</a:t>
          </a:r>
          <a:r>
            <a:rPr lang="th-TH" sz="1400" b="0" i="0" baseline="0">
              <a:solidFill>
                <a:srgbClr val="FF0000"/>
              </a:solidFill>
              <a:latin typeface="TH SarabunPSK" pitchFamily="34" charset="-34"/>
              <a:ea typeface="+mn-ea"/>
              <a:cs typeface="TH SarabunPSK" pitchFamily="34" charset="-34"/>
            </a:rPr>
            <a:t>งบประมาณที่ระบุต้องสัมพันธ์กับประเด็นยุทธศาสตร์และชื่อโครงการของแต่ละส่วนงาน/ส่วน</a:t>
          </a: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5</xdr:col>
      <xdr:colOff>1172632</xdr:colOff>
      <xdr:row>31</xdr:row>
      <xdr:rowOff>37038</xdr:rowOff>
    </xdr:from>
    <xdr:to>
      <xdr:col>7</xdr:col>
      <xdr:colOff>81490</xdr:colOff>
      <xdr:row>32</xdr:row>
      <xdr:rowOff>238371</xdr:rowOff>
    </xdr:to>
    <xdr:sp macro="" textlink="">
      <xdr:nvSpPr>
        <xdr:cNvPr id="5179" name="Rectangle 59"/>
        <xdr:cNvSpPr>
          <a:spLocks noChangeArrowheads="1"/>
        </xdr:cNvSpPr>
      </xdr:nvSpPr>
      <xdr:spPr bwMode="auto">
        <a:xfrm>
          <a:off x="5892799" y="9572621"/>
          <a:ext cx="2909358" cy="540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</a:t>
          </a:r>
          <a:r>
            <a:rPr lang="th-TH" sz="1400" b="0" i="0" baseline="0">
              <a:solidFill>
                <a:srgbClr val="FF0000"/>
              </a:solidFill>
              <a:latin typeface="TH SarabunPSK" pitchFamily="34" charset="-34"/>
              <a:ea typeface="+mn-ea"/>
              <a:cs typeface="TH SarabunPSK" pitchFamily="34" charset="-34"/>
            </a:rPr>
            <a:t>งบประมาณที่ระบุต้องสัมพันธ์กับประเด็นยุทธศาสตร์และชื่อโครงการของแต่ละส่วนงาน/ส่วน</a:t>
          </a: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5</xdr:col>
      <xdr:colOff>47625</xdr:colOff>
      <xdr:row>17</xdr:row>
      <xdr:rowOff>38100</xdr:rowOff>
    </xdr:from>
    <xdr:to>
      <xdr:col>5</xdr:col>
      <xdr:colOff>2962275</xdr:colOff>
      <xdr:row>17</xdr:row>
      <xdr:rowOff>254100</xdr:rowOff>
    </xdr:to>
    <xdr:sp macro="" textlink="">
      <xdr:nvSpPr>
        <xdr:cNvPr id="5180" name="Rectangle 60"/>
        <xdr:cNvSpPr>
          <a:spLocks noChangeArrowheads="1"/>
        </xdr:cNvSpPr>
      </xdr:nvSpPr>
      <xdr:spPr bwMode="auto">
        <a:xfrm>
          <a:off x="4767792" y="4832350"/>
          <a:ext cx="2914650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(ระบุลำดับตัวชี้วัดและชื่อตัวชี้วัดที่ส่วนงาน/ส่วน คัดเลือก)</a:t>
          </a:r>
        </a:p>
      </xdr:txBody>
    </xdr:sp>
    <xdr:clientData/>
  </xdr:twoCellAnchor>
  <xdr:twoCellAnchor>
    <xdr:from>
      <xdr:col>6</xdr:col>
      <xdr:colOff>19053</xdr:colOff>
      <xdr:row>17</xdr:row>
      <xdr:rowOff>28574</xdr:rowOff>
    </xdr:from>
    <xdr:to>
      <xdr:col>7</xdr:col>
      <xdr:colOff>3</xdr:colOff>
      <xdr:row>17</xdr:row>
      <xdr:rowOff>244574</xdr:rowOff>
    </xdr:to>
    <xdr:sp macro="" textlink="">
      <xdr:nvSpPr>
        <xdr:cNvPr id="5181" name="Rectangle 61"/>
        <xdr:cNvSpPr>
          <a:spLocks noChangeArrowheads="1"/>
        </xdr:cNvSpPr>
      </xdr:nvSpPr>
      <xdr:spPr bwMode="auto">
        <a:xfrm>
          <a:off x="7924803" y="4822824"/>
          <a:ext cx="795867" cy="2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(ระบุหน่วยนับ)</a:t>
          </a:r>
        </a:p>
      </xdr:txBody>
    </xdr:sp>
    <xdr:clientData/>
  </xdr:twoCellAnchor>
  <xdr:twoCellAnchor>
    <xdr:from>
      <xdr:col>7</xdr:col>
      <xdr:colOff>38103</xdr:colOff>
      <xdr:row>15</xdr:row>
      <xdr:rowOff>314325</xdr:rowOff>
    </xdr:from>
    <xdr:to>
      <xdr:col>7</xdr:col>
      <xdr:colOff>513294</xdr:colOff>
      <xdr:row>17</xdr:row>
      <xdr:rowOff>152400</xdr:rowOff>
    </xdr:to>
    <xdr:sp macro="" textlink="">
      <xdr:nvSpPr>
        <xdr:cNvPr id="5182" name="Rectangle 62"/>
        <xdr:cNvSpPr>
          <a:spLocks noChangeArrowheads="1"/>
        </xdr:cNvSpPr>
      </xdr:nvSpPr>
      <xdr:spPr bwMode="auto">
        <a:xfrm>
          <a:off x="8758770" y="4431242"/>
          <a:ext cx="475191" cy="51540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(ระบุเป็นตัวเลข)</a:t>
          </a:r>
        </a:p>
      </xdr:txBody>
    </xdr:sp>
    <xdr:clientData/>
  </xdr:twoCellAnchor>
  <xdr:twoCellAnchor>
    <xdr:from>
      <xdr:col>10</xdr:col>
      <xdr:colOff>152399</xdr:colOff>
      <xdr:row>17</xdr:row>
      <xdr:rowOff>257174</xdr:rowOff>
    </xdr:from>
    <xdr:to>
      <xdr:col>21</xdr:col>
      <xdr:colOff>476250</xdr:colOff>
      <xdr:row>18</xdr:row>
      <xdr:rowOff>180975</xdr:rowOff>
    </xdr:to>
    <xdr:sp macro="" textlink="">
      <xdr:nvSpPr>
        <xdr:cNvPr id="5183" name="Rectangle 63"/>
        <xdr:cNvSpPr>
          <a:spLocks noChangeArrowheads="1"/>
        </xdr:cNvSpPr>
      </xdr:nvSpPr>
      <xdr:spPr bwMode="auto">
        <a:xfrm>
          <a:off x="10418232" y="5051424"/>
          <a:ext cx="4546601" cy="26246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(วางค่าเป้าหมายว่าจะเกิดขึ้น ณ เดือนใด และให้ตรงกับแหล่งเงินงบประมาณที่ได้รับจัดสรร)</a:t>
          </a:r>
        </a:p>
      </xdr:txBody>
    </xdr:sp>
    <xdr:clientData/>
  </xdr:twoCellAnchor>
  <xdr:twoCellAnchor>
    <xdr:from>
      <xdr:col>22</xdr:col>
      <xdr:colOff>33871</xdr:colOff>
      <xdr:row>16</xdr:row>
      <xdr:rowOff>312198</xdr:rowOff>
    </xdr:from>
    <xdr:to>
      <xdr:col>25</xdr:col>
      <xdr:colOff>582084</xdr:colOff>
      <xdr:row>17</xdr:row>
      <xdr:rowOff>233882</xdr:rowOff>
    </xdr:to>
    <xdr:sp macro="" textlink="">
      <xdr:nvSpPr>
        <xdr:cNvPr id="5184" name="Rectangle 64"/>
        <xdr:cNvSpPr>
          <a:spLocks noChangeArrowheads="1"/>
        </xdr:cNvSpPr>
      </xdr:nvSpPr>
      <xdr:spPr bwMode="auto">
        <a:xfrm>
          <a:off x="15051621" y="4767781"/>
          <a:ext cx="2146296" cy="26035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(ระบุงบประมาณของโครงการที่ได้รับจัดสรร)</a:t>
          </a:r>
        </a:p>
      </xdr:txBody>
    </xdr:sp>
    <xdr:clientData/>
  </xdr:twoCellAnchor>
  <xdr:twoCellAnchor>
    <xdr:from>
      <xdr:col>26</xdr:col>
      <xdr:colOff>120651</xdr:colOff>
      <xdr:row>16</xdr:row>
      <xdr:rowOff>118533</xdr:rowOff>
    </xdr:from>
    <xdr:to>
      <xdr:col>26</xdr:col>
      <xdr:colOff>1416051</xdr:colOff>
      <xdr:row>17</xdr:row>
      <xdr:rowOff>232831</xdr:rowOff>
    </xdr:to>
    <xdr:sp macro="" textlink="">
      <xdr:nvSpPr>
        <xdr:cNvPr id="5185" name="Rectangle 65"/>
        <xdr:cNvSpPr>
          <a:spLocks noChangeArrowheads="1"/>
        </xdr:cNvSpPr>
      </xdr:nvSpPr>
      <xdr:spPr bwMode="auto">
        <a:xfrm>
          <a:off x="17329151" y="4574116"/>
          <a:ext cx="1295400" cy="4529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(ระบุผู้รับผิดชอบในสังกัด</a:t>
          </a:r>
        </a:p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ของส่วนงาน/ส่วน)</a:t>
          </a:r>
        </a:p>
      </xdr:txBody>
    </xdr:sp>
    <xdr:clientData/>
  </xdr:twoCellAnchor>
  <xdr:twoCellAnchor>
    <xdr:from>
      <xdr:col>27</xdr:col>
      <xdr:colOff>112181</xdr:colOff>
      <xdr:row>15</xdr:row>
      <xdr:rowOff>51853</xdr:rowOff>
    </xdr:from>
    <xdr:to>
      <xdr:col>27</xdr:col>
      <xdr:colOff>893231</xdr:colOff>
      <xdr:row>17</xdr:row>
      <xdr:rowOff>232831</xdr:rowOff>
    </xdr:to>
    <xdr:sp macro="" textlink="">
      <xdr:nvSpPr>
        <xdr:cNvPr id="5186" name="Rectangle 66"/>
        <xdr:cNvSpPr>
          <a:spLocks noChangeArrowheads="1"/>
        </xdr:cNvSpPr>
      </xdr:nvSpPr>
      <xdr:spPr bwMode="auto">
        <a:xfrm>
          <a:off x="18823514" y="4168770"/>
          <a:ext cx="781050" cy="8583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(ระบุปัญหาและอุปสรรคที่ส่วนงาน/ส่วนประสบ)</a:t>
          </a:r>
        </a:p>
      </xdr:txBody>
    </xdr:sp>
    <xdr:clientData/>
  </xdr:twoCellAnchor>
  <xdr:twoCellAnchor>
    <xdr:from>
      <xdr:col>28</xdr:col>
      <xdr:colOff>38100</xdr:colOff>
      <xdr:row>15</xdr:row>
      <xdr:rowOff>327031</xdr:rowOff>
    </xdr:from>
    <xdr:to>
      <xdr:col>28</xdr:col>
      <xdr:colOff>752475</xdr:colOff>
      <xdr:row>17</xdr:row>
      <xdr:rowOff>261698</xdr:rowOff>
    </xdr:to>
    <xdr:sp macro="" textlink="">
      <xdr:nvSpPr>
        <xdr:cNvPr id="5187" name="Rectangle 67"/>
        <xdr:cNvSpPr>
          <a:spLocks noChangeArrowheads="1"/>
        </xdr:cNvSpPr>
      </xdr:nvSpPr>
      <xdr:spPr bwMode="auto">
        <a:xfrm>
          <a:off x="19765433" y="4443948"/>
          <a:ext cx="714375" cy="61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(ระบุข้อเสนอแนะ)</a:t>
          </a:r>
        </a:p>
      </xdr:txBody>
    </xdr:sp>
    <xdr:clientData/>
  </xdr:twoCellAnchor>
  <xdr:twoCellAnchor>
    <xdr:from>
      <xdr:col>0</xdr:col>
      <xdr:colOff>19053</xdr:colOff>
      <xdr:row>16</xdr:row>
      <xdr:rowOff>338666</xdr:rowOff>
    </xdr:from>
    <xdr:to>
      <xdr:col>0</xdr:col>
      <xdr:colOff>312740</xdr:colOff>
      <xdr:row>19</xdr:row>
      <xdr:rowOff>264583</xdr:rowOff>
    </xdr:to>
    <xdr:sp macro="" textlink="">
      <xdr:nvSpPr>
        <xdr:cNvPr id="66" name="Rectangle 62"/>
        <xdr:cNvSpPr>
          <a:spLocks noChangeArrowheads="1"/>
        </xdr:cNvSpPr>
      </xdr:nvSpPr>
      <xdr:spPr bwMode="auto">
        <a:xfrm>
          <a:off x="19053" y="4794249"/>
          <a:ext cx="293687" cy="941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(ระบุเป็นตัว เลข)</a:t>
          </a:r>
        </a:p>
      </xdr:txBody>
    </xdr:sp>
    <xdr:clientData/>
  </xdr:twoCellAnchor>
  <xdr:twoCellAnchor>
    <xdr:from>
      <xdr:col>5</xdr:col>
      <xdr:colOff>1167342</xdr:colOff>
      <xdr:row>35</xdr:row>
      <xdr:rowOff>58204</xdr:rowOff>
    </xdr:from>
    <xdr:to>
      <xdr:col>7</xdr:col>
      <xdr:colOff>76200</xdr:colOff>
      <xdr:row>36</xdr:row>
      <xdr:rowOff>259537</xdr:rowOff>
    </xdr:to>
    <xdr:sp macro="" textlink="">
      <xdr:nvSpPr>
        <xdr:cNvPr id="63" name="Rectangle 59"/>
        <xdr:cNvSpPr>
          <a:spLocks noChangeArrowheads="1"/>
        </xdr:cNvSpPr>
      </xdr:nvSpPr>
      <xdr:spPr bwMode="auto">
        <a:xfrm>
          <a:off x="5887509" y="10948454"/>
          <a:ext cx="2909358" cy="540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</a:t>
          </a:r>
          <a:r>
            <a:rPr lang="th-TH" sz="1400" b="0" i="0" baseline="0">
              <a:solidFill>
                <a:srgbClr val="FF0000"/>
              </a:solidFill>
              <a:latin typeface="TH SarabunPSK" pitchFamily="34" charset="-34"/>
              <a:ea typeface="+mn-ea"/>
              <a:cs typeface="TH SarabunPSK" pitchFamily="34" charset="-34"/>
            </a:rPr>
            <a:t>งบประมาณที่ระบุต้องสัมพันธ์กับประเด็นยุทธศาสตร์และชื่อโครงการของแต่ละส่วนงาน/ส่วน</a:t>
          </a: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  <xdr:twoCellAnchor>
    <xdr:from>
      <xdr:col>5</xdr:col>
      <xdr:colOff>1198036</xdr:colOff>
      <xdr:row>39</xdr:row>
      <xdr:rowOff>47620</xdr:rowOff>
    </xdr:from>
    <xdr:to>
      <xdr:col>7</xdr:col>
      <xdr:colOff>106894</xdr:colOff>
      <xdr:row>40</xdr:row>
      <xdr:rowOff>248954</xdr:rowOff>
    </xdr:to>
    <xdr:sp macro="" textlink="">
      <xdr:nvSpPr>
        <xdr:cNvPr id="64" name="Rectangle 59"/>
        <xdr:cNvSpPr>
          <a:spLocks noChangeArrowheads="1"/>
        </xdr:cNvSpPr>
      </xdr:nvSpPr>
      <xdr:spPr bwMode="auto">
        <a:xfrm>
          <a:off x="5918203" y="12292537"/>
          <a:ext cx="2909358" cy="540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(</a:t>
          </a:r>
          <a:r>
            <a:rPr lang="th-TH" sz="1400" b="0" i="0" baseline="0">
              <a:solidFill>
                <a:srgbClr val="FF0000"/>
              </a:solidFill>
              <a:latin typeface="TH SarabunPSK" pitchFamily="34" charset="-34"/>
              <a:ea typeface="+mn-ea"/>
              <a:cs typeface="TH SarabunPSK" pitchFamily="34" charset="-34"/>
            </a:rPr>
            <a:t>งบประมาณที่ระบุต้องสัมพันธ์กับประเด็นยุทธศาสตร์และชื่อโครงการของแต่ละส่วนงาน/ส่วน</a:t>
          </a:r>
          <a:r>
            <a:rPr lang="th-TH" sz="1400" b="0" i="0" u="none" strike="noStrike" baseline="0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0</xdr:rowOff>
    </xdr:from>
    <xdr:to>
      <xdr:col>13</xdr:col>
      <xdr:colOff>285750</xdr:colOff>
      <xdr:row>0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11515725" y="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12</xdr:col>
      <xdr:colOff>123825</xdr:colOff>
      <xdr:row>0</xdr:row>
      <xdr:rowOff>0</xdr:rowOff>
    </xdr:from>
    <xdr:to>
      <xdr:col>12</xdr:col>
      <xdr:colOff>257175</xdr:colOff>
      <xdr:row>0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11144250" y="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15</xdr:col>
      <xdr:colOff>123825</xdr:colOff>
      <xdr:row>0</xdr:row>
      <xdr:rowOff>0</xdr:rowOff>
    </xdr:from>
    <xdr:to>
      <xdr:col>15</xdr:col>
      <xdr:colOff>266700</xdr:colOff>
      <xdr:row>0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12287250" y="0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18</xdr:col>
      <xdr:colOff>133350</xdr:colOff>
      <xdr:row>0</xdr:row>
      <xdr:rowOff>0</xdr:rowOff>
    </xdr:from>
    <xdr:to>
      <xdr:col>18</xdr:col>
      <xdr:colOff>266700</xdr:colOff>
      <xdr:row>0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13468350" y="0"/>
          <a:ext cx="133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21</xdr:col>
      <xdr:colOff>66675</xdr:colOff>
      <xdr:row>0</xdr:row>
      <xdr:rowOff>0</xdr:rowOff>
    </xdr:from>
    <xdr:to>
      <xdr:col>21</xdr:col>
      <xdr:colOff>228600</xdr:colOff>
      <xdr:row>0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14544675" y="0"/>
          <a:ext cx="161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29</xdr:row>
      <xdr:rowOff>38100</xdr:rowOff>
    </xdr:from>
    <xdr:to>
      <xdr:col>13</xdr:col>
      <xdr:colOff>285750</xdr:colOff>
      <xdr:row>29</xdr:row>
      <xdr:rowOff>161925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11515725" y="9534525"/>
          <a:ext cx="17145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82" name="Text Box 14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83" name="Text Box 15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84" name="Text Box 16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85" name="Text Box 17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86" name="Text Box 18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87" name="Text Box 19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88" name="Text Box 20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89" name="Text Box 21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90" name="Text Box 22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91" name="Text Box 23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92" name="Text Box 24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93" name="Text Box 25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94" name="Text Box 26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95" name="Text Box 27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96" name="Text Box 28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97" name="Text Box 29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198" name="Text Box 30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199" name="Text Box 31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200" name="Text Box 32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14</xdr:col>
      <xdr:colOff>114300</xdr:colOff>
      <xdr:row>46</xdr:row>
      <xdr:rowOff>0</xdr:rowOff>
    </xdr:from>
    <xdr:to>
      <xdr:col>14</xdr:col>
      <xdr:colOff>285750</xdr:colOff>
      <xdr:row>46</xdr:row>
      <xdr:rowOff>0</xdr:rowOff>
    </xdr:to>
    <xdr:sp macro="" textlink="">
      <xdr:nvSpPr>
        <xdr:cNvPr id="7201" name="Text Box 33"/>
        <xdr:cNvSpPr txBox="1">
          <a:spLocks noChangeArrowheads="1"/>
        </xdr:cNvSpPr>
      </xdr:nvSpPr>
      <xdr:spPr bwMode="auto">
        <a:xfrm>
          <a:off x="11896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202" name="Text Box 34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46</xdr:row>
      <xdr:rowOff>0</xdr:rowOff>
    </xdr:from>
    <xdr:to>
      <xdr:col>13</xdr:col>
      <xdr:colOff>285750</xdr:colOff>
      <xdr:row>46</xdr:row>
      <xdr:rowOff>0</xdr:rowOff>
    </xdr:to>
    <xdr:sp macro="" textlink="">
      <xdr:nvSpPr>
        <xdr:cNvPr id="7203" name="Text Box 35"/>
        <xdr:cNvSpPr txBox="1">
          <a:spLocks noChangeArrowheads="1"/>
        </xdr:cNvSpPr>
      </xdr:nvSpPr>
      <xdr:spPr bwMode="auto">
        <a:xfrm>
          <a:off x="11515725" y="140398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13</xdr:col>
      <xdr:colOff>114300</xdr:colOff>
      <xdr:row>30</xdr:row>
      <xdr:rowOff>0</xdr:rowOff>
    </xdr:from>
    <xdr:to>
      <xdr:col>13</xdr:col>
      <xdr:colOff>285750</xdr:colOff>
      <xdr:row>30</xdr:row>
      <xdr:rowOff>0</xdr:rowOff>
    </xdr:to>
    <xdr:sp macro="" textlink="">
      <xdr:nvSpPr>
        <xdr:cNvPr id="7204" name="Text Box 36"/>
        <xdr:cNvSpPr txBox="1">
          <a:spLocks noChangeArrowheads="1"/>
        </xdr:cNvSpPr>
      </xdr:nvSpPr>
      <xdr:spPr bwMode="auto">
        <a:xfrm>
          <a:off x="11515725" y="9772650"/>
          <a:ext cx="1714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</a:t>
          </a:r>
        </a:p>
      </xdr:txBody>
    </xdr:sp>
    <xdr:clientData/>
  </xdr:twoCellAnchor>
  <xdr:twoCellAnchor>
    <xdr:from>
      <xdr:col>3</xdr:col>
      <xdr:colOff>2257425</xdr:colOff>
      <xdr:row>3</xdr:row>
      <xdr:rowOff>38100</xdr:rowOff>
    </xdr:from>
    <xdr:to>
      <xdr:col>3</xdr:col>
      <xdr:colOff>2590800</xdr:colOff>
      <xdr:row>3</xdr:row>
      <xdr:rowOff>266700</xdr:rowOff>
    </xdr:to>
    <xdr:sp macro="" textlink="">
      <xdr:nvSpPr>
        <xdr:cNvPr id="11976" name="AutoShape 37"/>
        <xdr:cNvSpPr>
          <a:spLocks noChangeArrowheads="1"/>
        </xdr:cNvSpPr>
      </xdr:nvSpPr>
      <xdr:spPr bwMode="auto">
        <a:xfrm>
          <a:off x="3438525" y="1038225"/>
          <a:ext cx="333375" cy="228600"/>
        </a:xfrm>
        <a:prstGeom prst="up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1</xdr:row>
      <xdr:rowOff>209550</xdr:rowOff>
    </xdr:from>
    <xdr:to>
      <xdr:col>5</xdr:col>
      <xdr:colOff>1352550</xdr:colOff>
      <xdr:row>2</xdr:row>
      <xdr:rowOff>266700</xdr:rowOff>
    </xdr:to>
    <xdr:sp macro="" textlink="">
      <xdr:nvSpPr>
        <xdr:cNvPr id="11977" name="Rectangle 38"/>
        <xdr:cNvSpPr>
          <a:spLocks noChangeArrowheads="1"/>
        </xdr:cNvSpPr>
      </xdr:nvSpPr>
      <xdr:spPr bwMode="auto">
        <a:xfrm>
          <a:off x="1447800" y="542925"/>
          <a:ext cx="4619625" cy="3905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342900</xdr:colOff>
      <xdr:row>1</xdr:row>
      <xdr:rowOff>295275</xdr:rowOff>
    </xdr:from>
    <xdr:to>
      <xdr:col>5</xdr:col>
      <xdr:colOff>1333501</xdr:colOff>
      <xdr:row>2</xdr:row>
      <xdr:rowOff>171450</xdr:rowOff>
    </xdr:to>
    <xdr:sp macro="" textlink="">
      <xdr:nvSpPr>
        <xdr:cNvPr id="7207" name="Rectangle 39"/>
        <xdr:cNvSpPr>
          <a:spLocks noChangeArrowheads="1"/>
        </xdr:cNvSpPr>
      </xdr:nvSpPr>
      <xdr:spPr bwMode="auto">
        <a:xfrm>
          <a:off x="1524000" y="628650"/>
          <a:ext cx="4524376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(ตามเอกสารความเชื่อมโยงแผนการบริหารราชการแผ่นดินฯ ปีงบประมาณ พ.ศ. 2555)</a:t>
          </a:r>
        </a:p>
      </xdr:txBody>
    </xdr:sp>
    <xdr:clientData/>
  </xdr:twoCellAnchor>
  <xdr:twoCellAnchor>
    <xdr:from>
      <xdr:col>13</xdr:col>
      <xdr:colOff>342900</xdr:colOff>
      <xdr:row>5</xdr:row>
      <xdr:rowOff>9525</xdr:rowOff>
    </xdr:from>
    <xdr:to>
      <xdr:col>14</xdr:col>
      <xdr:colOff>180975</xdr:colOff>
      <xdr:row>5</xdr:row>
      <xdr:rowOff>257175</xdr:rowOff>
    </xdr:to>
    <xdr:sp macro="" textlink="">
      <xdr:nvSpPr>
        <xdr:cNvPr id="11979" name="AutoShape 40"/>
        <xdr:cNvSpPr>
          <a:spLocks noChangeArrowheads="1"/>
        </xdr:cNvSpPr>
      </xdr:nvSpPr>
      <xdr:spPr bwMode="auto">
        <a:xfrm>
          <a:off x="11744325" y="1619250"/>
          <a:ext cx="219075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342900</xdr:colOff>
      <xdr:row>8</xdr:row>
      <xdr:rowOff>9525</xdr:rowOff>
    </xdr:from>
    <xdr:to>
      <xdr:col>14</xdr:col>
      <xdr:colOff>180975</xdr:colOff>
      <xdr:row>8</xdr:row>
      <xdr:rowOff>257175</xdr:rowOff>
    </xdr:to>
    <xdr:sp macro="" textlink="">
      <xdr:nvSpPr>
        <xdr:cNvPr id="11980" name="AutoShape 41"/>
        <xdr:cNvSpPr>
          <a:spLocks noChangeArrowheads="1"/>
        </xdr:cNvSpPr>
      </xdr:nvSpPr>
      <xdr:spPr bwMode="auto">
        <a:xfrm>
          <a:off x="11744325" y="2419350"/>
          <a:ext cx="219075" cy="247650"/>
        </a:xfrm>
        <a:prstGeom prst="lef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133350</xdr:colOff>
      <xdr:row>5</xdr:row>
      <xdr:rowOff>114300</xdr:rowOff>
    </xdr:from>
    <xdr:to>
      <xdr:col>13</xdr:col>
      <xdr:colOff>266700</xdr:colOff>
      <xdr:row>8</xdr:row>
      <xdr:rowOff>200025</xdr:rowOff>
    </xdr:to>
    <xdr:sp macro="" textlink="">
      <xdr:nvSpPr>
        <xdr:cNvPr id="11981" name="Rectangle 42"/>
        <xdr:cNvSpPr>
          <a:spLocks noChangeArrowheads="1"/>
        </xdr:cNvSpPr>
      </xdr:nvSpPr>
      <xdr:spPr bwMode="auto">
        <a:xfrm>
          <a:off x="10391775" y="1724025"/>
          <a:ext cx="1276350" cy="8858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266700</xdr:colOff>
      <xdr:row>6</xdr:row>
      <xdr:rowOff>0</xdr:rowOff>
    </xdr:from>
    <xdr:to>
      <xdr:col>13</xdr:col>
      <xdr:colOff>142875</xdr:colOff>
      <xdr:row>8</xdr:row>
      <xdr:rowOff>57150</xdr:rowOff>
    </xdr:to>
    <xdr:sp macro="" textlink="">
      <xdr:nvSpPr>
        <xdr:cNvPr id="7211" name="Rectangle 43"/>
        <xdr:cNvSpPr>
          <a:spLocks noChangeArrowheads="1"/>
        </xdr:cNvSpPr>
      </xdr:nvSpPr>
      <xdr:spPr bwMode="auto">
        <a:xfrm>
          <a:off x="10525125" y="1876425"/>
          <a:ext cx="1019175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(ตามแผนกลยุทธ์สถาบัน</a:t>
          </a:r>
        </a:p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พ.ศ. 2555-2563)</a:t>
          </a:r>
        </a:p>
      </xdr:txBody>
    </xdr:sp>
    <xdr:clientData/>
  </xdr:twoCellAnchor>
  <xdr:twoCellAnchor>
    <xdr:from>
      <xdr:col>22</xdr:col>
      <xdr:colOff>400050</xdr:colOff>
      <xdr:row>6</xdr:row>
      <xdr:rowOff>47625</xdr:rowOff>
    </xdr:from>
    <xdr:to>
      <xdr:col>23</xdr:col>
      <xdr:colOff>257175</xdr:colOff>
      <xdr:row>6</xdr:row>
      <xdr:rowOff>190500</xdr:rowOff>
    </xdr:to>
    <xdr:sp macro="" textlink="">
      <xdr:nvSpPr>
        <xdr:cNvPr id="11983" name="AutoShape 44"/>
        <xdr:cNvSpPr>
          <a:spLocks noChangeArrowheads="1"/>
        </xdr:cNvSpPr>
      </xdr:nvSpPr>
      <xdr:spPr bwMode="auto">
        <a:xfrm>
          <a:off x="15411450" y="1924050"/>
          <a:ext cx="457200" cy="142875"/>
        </a:xfrm>
        <a:prstGeom prst="rightArrow">
          <a:avLst>
            <a:gd name="adj1" fmla="val 50000"/>
            <a:gd name="adj2" fmla="val 8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485775</xdr:colOff>
      <xdr:row>6</xdr:row>
      <xdr:rowOff>19050</xdr:rowOff>
    </xdr:from>
    <xdr:to>
      <xdr:col>27</xdr:col>
      <xdr:colOff>800100</xdr:colOff>
      <xdr:row>6</xdr:row>
      <xdr:rowOff>228600</xdr:rowOff>
    </xdr:to>
    <xdr:sp macro="" textlink="">
      <xdr:nvSpPr>
        <xdr:cNvPr id="11984" name="Rectangle 45"/>
        <xdr:cNvSpPr>
          <a:spLocks noChangeArrowheads="1"/>
        </xdr:cNvSpPr>
      </xdr:nvSpPr>
      <xdr:spPr bwMode="auto">
        <a:xfrm>
          <a:off x="16097250" y="1895475"/>
          <a:ext cx="3409950" cy="2095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6</xdr:row>
      <xdr:rowOff>28575</xdr:rowOff>
    </xdr:from>
    <xdr:to>
      <xdr:col>27</xdr:col>
      <xdr:colOff>723900</xdr:colOff>
      <xdr:row>6</xdr:row>
      <xdr:rowOff>200024</xdr:rowOff>
    </xdr:to>
    <xdr:sp macro="" textlink="">
      <xdr:nvSpPr>
        <xdr:cNvPr id="7214" name="Rectangle 46"/>
        <xdr:cNvSpPr>
          <a:spLocks noChangeArrowheads="1"/>
        </xdr:cNvSpPr>
      </xdr:nvSpPr>
      <xdr:spPr bwMode="auto">
        <a:xfrm>
          <a:off x="16163925" y="1905000"/>
          <a:ext cx="3267075" cy="171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(ตามเอกสารความเชื่อมโยงการจัดทำงบประมาณ พ.ศ. 2555)</a:t>
          </a:r>
        </a:p>
      </xdr:txBody>
    </xdr:sp>
    <xdr:clientData/>
  </xdr:twoCellAnchor>
  <xdr:twoCellAnchor>
    <xdr:from>
      <xdr:col>3</xdr:col>
      <xdr:colOff>590550</xdr:colOff>
      <xdr:row>8</xdr:row>
      <xdr:rowOff>76200</xdr:rowOff>
    </xdr:from>
    <xdr:to>
      <xdr:col>3</xdr:col>
      <xdr:colOff>876300</xdr:colOff>
      <xdr:row>9</xdr:row>
      <xdr:rowOff>28575</xdr:rowOff>
    </xdr:to>
    <xdr:sp macro="" textlink="">
      <xdr:nvSpPr>
        <xdr:cNvPr id="11986" name="AutoShape 47"/>
        <xdr:cNvSpPr>
          <a:spLocks noChangeArrowheads="1"/>
        </xdr:cNvSpPr>
      </xdr:nvSpPr>
      <xdr:spPr bwMode="auto">
        <a:xfrm>
          <a:off x="1771650" y="2486025"/>
          <a:ext cx="285750" cy="219075"/>
        </a:xfrm>
        <a:prstGeom prst="rightArrow">
          <a:avLst>
            <a:gd name="adj1" fmla="val 50000"/>
            <a:gd name="adj2" fmla="val 3260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1038225</xdr:colOff>
      <xdr:row>8</xdr:row>
      <xdr:rowOff>104775</xdr:rowOff>
    </xdr:from>
    <xdr:to>
      <xdr:col>5</xdr:col>
      <xdr:colOff>342900</xdr:colOff>
      <xdr:row>9</xdr:row>
      <xdr:rowOff>161925</xdr:rowOff>
    </xdr:to>
    <xdr:sp macro="" textlink="">
      <xdr:nvSpPr>
        <xdr:cNvPr id="11987" name="Rectangle 48"/>
        <xdr:cNvSpPr>
          <a:spLocks noChangeArrowheads="1"/>
        </xdr:cNvSpPr>
      </xdr:nvSpPr>
      <xdr:spPr bwMode="auto">
        <a:xfrm>
          <a:off x="2219325" y="2514600"/>
          <a:ext cx="2838450" cy="3238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1181100</xdr:colOff>
      <xdr:row>8</xdr:row>
      <xdr:rowOff>190500</xdr:rowOff>
    </xdr:from>
    <xdr:to>
      <xdr:col>5</xdr:col>
      <xdr:colOff>219075</xdr:colOff>
      <xdr:row>9</xdr:row>
      <xdr:rowOff>95250</xdr:rowOff>
    </xdr:to>
    <xdr:sp macro="" textlink="">
      <xdr:nvSpPr>
        <xdr:cNvPr id="7217" name="Rectangle 49"/>
        <xdr:cNvSpPr>
          <a:spLocks noChangeArrowheads="1"/>
        </xdr:cNvSpPr>
      </xdr:nvSpPr>
      <xdr:spPr bwMode="auto">
        <a:xfrm>
          <a:off x="2362200" y="2600325"/>
          <a:ext cx="25717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(ตามคู่มือการกำหนดรหัสงบประมาณ พ.ศ. 2555)</a:t>
          </a:r>
        </a:p>
      </xdr:txBody>
    </xdr:sp>
    <xdr:clientData/>
  </xdr:twoCellAnchor>
  <xdr:twoCellAnchor>
    <xdr:from>
      <xdr:col>3</xdr:col>
      <xdr:colOff>952500</xdr:colOff>
      <xdr:row>12</xdr:row>
      <xdr:rowOff>123825</xdr:rowOff>
    </xdr:from>
    <xdr:to>
      <xdr:col>3</xdr:col>
      <xdr:colOff>1190625</xdr:colOff>
      <xdr:row>12</xdr:row>
      <xdr:rowOff>247650</xdr:rowOff>
    </xdr:to>
    <xdr:sp macro="" textlink="">
      <xdr:nvSpPr>
        <xdr:cNvPr id="11989" name="AutoShape 50"/>
        <xdr:cNvSpPr>
          <a:spLocks noChangeArrowheads="1"/>
        </xdr:cNvSpPr>
      </xdr:nvSpPr>
      <xdr:spPr bwMode="auto">
        <a:xfrm>
          <a:off x="2133600" y="3657600"/>
          <a:ext cx="238125" cy="123825"/>
        </a:xfrm>
        <a:prstGeom prst="up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11</xdr:row>
      <xdr:rowOff>57150</xdr:rowOff>
    </xdr:from>
    <xdr:to>
      <xdr:col>3</xdr:col>
      <xdr:colOff>2419350</xdr:colOff>
      <xdr:row>12</xdr:row>
      <xdr:rowOff>38100</xdr:rowOff>
    </xdr:to>
    <xdr:sp macro="" textlink="">
      <xdr:nvSpPr>
        <xdr:cNvPr id="11990" name="Rectangle 51"/>
        <xdr:cNvSpPr>
          <a:spLocks noChangeArrowheads="1"/>
        </xdr:cNvSpPr>
      </xdr:nvSpPr>
      <xdr:spPr bwMode="auto">
        <a:xfrm>
          <a:off x="1066800" y="3295650"/>
          <a:ext cx="2533650" cy="2762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352425</xdr:colOff>
      <xdr:row>11</xdr:row>
      <xdr:rowOff>114300</xdr:rowOff>
    </xdr:from>
    <xdr:to>
      <xdr:col>3</xdr:col>
      <xdr:colOff>2343150</xdr:colOff>
      <xdr:row>11</xdr:row>
      <xdr:rowOff>285750</xdr:rowOff>
    </xdr:to>
    <xdr:sp macro="" textlink="">
      <xdr:nvSpPr>
        <xdr:cNvPr id="7220" name="Rectangle 52"/>
        <xdr:cNvSpPr>
          <a:spLocks noChangeArrowheads="1"/>
        </xdr:cNvSpPr>
      </xdr:nvSpPr>
      <xdr:spPr bwMode="auto">
        <a:xfrm>
          <a:off x="1104900" y="3352800"/>
          <a:ext cx="24193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(ตามแผนกลยุทธ์สถาบัน พ.ศ. 2555-2563)</a:t>
          </a:r>
        </a:p>
      </xdr:txBody>
    </xdr:sp>
    <xdr:clientData/>
  </xdr:twoCellAnchor>
  <xdr:twoCellAnchor>
    <xdr:from>
      <xdr:col>4</xdr:col>
      <xdr:colOff>57150</xdr:colOff>
      <xdr:row>17</xdr:row>
      <xdr:rowOff>9525</xdr:rowOff>
    </xdr:from>
    <xdr:to>
      <xdr:col>5</xdr:col>
      <xdr:colOff>0</xdr:colOff>
      <xdr:row>17</xdr:row>
      <xdr:rowOff>228600</xdr:rowOff>
    </xdr:to>
    <xdr:sp macro="" textlink="">
      <xdr:nvSpPr>
        <xdr:cNvPr id="11992" name="AutoShape 55"/>
        <xdr:cNvSpPr>
          <a:spLocks noChangeArrowheads="1"/>
        </xdr:cNvSpPr>
      </xdr:nvSpPr>
      <xdr:spPr bwMode="auto">
        <a:xfrm>
          <a:off x="4429125" y="4924425"/>
          <a:ext cx="285750" cy="219075"/>
        </a:xfrm>
        <a:prstGeom prst="rightArrow">
          <a:avLst>
            <a:gd name="adj1" fmla="val 50000"/>
            <a:gd name="adj2" fmla="val 32609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85725</xdr:colOff>
      <xdr:row>17</xdr:row>
      <xdr:rowOff>28575</xdr:rowOff>
    </xdr:from>
    <xdr:to>
      <xdr:col>5</xdr:col>
      <xdr:colOff>2924175</xdr:colOff>
      <xdr:row>18</xdr:row>
      <xdr:rowOff>76200</xdr:rowOff>
    </xdr:to>
    <xdr:sp macro="" textlink="">
      <xdr:nvSpPr>
        <xdr:cNvPr id="11993" name="Rectangle 56"/>
        <xdr:cNvSpPr>
          <a:spLocks noChangeArrowheads="1"/>
        </xdr:cNvSpPr>
      </xdr:nvSpPr>
      <xdr:spPr bwMode="auto">
        <a:xfrm>
          <a:off x="4800600" y="4943475"/>
          <a:ext cx="2838450" cy="3238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219075</xdr:colOff>
      <xdr:row>17</xdr:row>
      <xdr:rowOff>104775</xdr:rowOff>
    </xdr:from>
    <xdr:to>
      <xdr:col>5</xdr:col>
      <xdr:colOff>2790825</xdr:colOff>
      <xdr:row>18</xdr:row>
      <xdr:rowOff>0</xdr:rowOff>
    </xdr:to>
    <xdr:sp macro="" textlink="">
      <xdr:nvSpPr>
        <xdr:cNvPr id="7225" name="Rectangle 57"/>
        <xdr:cNvSpPr>
          <a:spLocks noChangeArrowheads="1"/>
        </xdr:cNvSpPr>
      </xdr:nvSpPr>
      <xdr:spPr bwMode="auto">
        <a:xfrm>
          <a:off x="4933950" y="5019675"/>
          <a:ext cx="25717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(ตามคู่มือการกำหนดรหัสงบประมาณ พ.ศ. 2555)</a:t>
          </a:r>
        </a:p>
      </xdr:txBody>
    </xdr:sp>
    <xdr:clientData/>
  </xdr:twoCellAnchor>
  <xdr:twoCellAnchor>
    <xdr:from>
      <xdr:col>3</xdr:col>
      <xdr:colOff>180975</xdr:colOff>
      <xdr:row>19</xdr:row>
      <xdr:rowOff>47625</xdr:rowOff>
    </xdr:from>
    <xdr:to>
      <xdr:col>3</xdr:col>
      <xdr:colOff>390525</xdr:colOff>
      <xdr:row>19</xdr:row>
      <xdr:rowOff>209550</xdr:rowOff>
    </xdr:to>
    <xdr:sp macro="" textlink="">
      <xdr:nvSpPr>
        <xdr:cNvPr id="11995" name="AutoShape 58"/>
        <xdr:cNvSpPr>
          <a:spLocks noChangeArrowheads="1"/>
        </xdr:cNvSpPr>
      </xdr:nvSpPr>
      <xdr:spPr bwMode="auto">
        <a:xfrm>
          <a:off x="1362075" y="5514975"/>
          <a:ext cx="209550" cy="161925"/>
        </a:xfrm>
        <a:prstGeom prst="down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20</xdr:row>
      <xdr:rowOff>38100</xdr:rowOff>
    </xdr:from>
    <xdr:to>
      <xdr:col>3</xdr:col>
      <xdr:colOff>2209800</xdr:colOff>
      <xdr:row>21</xdr:row>
      <xdr:rowOff>180975</xdr:rowOff>
    </xdr:to>
    <xdr:sp macro="" textlink="">
      <xdr:nvSpPr>
        <xdr:cNvPr id="11996" name="Rectangle 59"/>
        <xdr:cNvSpPr>
          <a:spLocks noChangeArrowheads="1"/>
        </xdr:cNvSpPr>
      </xdr:nvSpPr>
      <xdr:spPr bwMode="auto">
        <a:xfrm>
          <a:off x="400050" y="5772150"/>
          <a:ext cx="2990850" cy="40957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238124</xdr:colOff>
      <xdr:row>20</xdr:row>
      <xdr:rowOff>114300</xdr:rowOff>
    </xdr:from>
    <xdr:to>
      <xdr:col>3</xdr:col>
      <xdr:colOff>2190750</xdr:colOff>
      <xdr:row>21</xdr:row>
      <xdr:rowOff>38100</xdr:rowOff>
    </xdr:to>
    <xdr:sp macro="" textlink="">
      <xdr:nvSpPr>
        <xdr:cNvPr id="7228" name="Rectangle 60"/>
        <xdr:cNvSpPr>
          <a:spLocks noChangeArrowheads="1"/>
        </xdr:cNvSpPr>
      </xdr:nvSpPr>
      <xdr:spPr bwMode="auto">
        <a:xfrm>
          <a:off x="552449" y="5848350"/>
          <a:ext cx="2819401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(ตามแผนปฏิบัติการ 5 ปี และวต. ของส่วนงาน/ส่วน)</a:t>
          </a:r>
        </a:p>
      </xdr:txBody>
    </xdr:sp>
    <xdr:clientData/>
  </xdr:twoCellAnchor>
  <xdr:twoCellAnchor>
    <xdr:from>
      <xdr:col>22</xdr:col>
      <xdr:colOff>123825</xdr:colOff>
      <xdr:row>36</xdr:row>
      <xdr:rowOff>123825</xdr:rowOff>
    </xdr:from>
    <xdr:to>
      <xdr:col>22</xdr:col>
      <xdr:colOff>409575</xdr:colOff>
      <xdr:row>37</xdr:row>
      <xdr:rowOff>152400</xdr:rowOff>
    </xdr:to>
    <xdr:sp macro="" textlink="">
      <xdr:nvSpPr>
        <xdr:cNvPr id="11998" name="AutoShape 61"/>
        <xdr:cNvSpPr>
          <a:spLocks noChangeArrowheads="1"/>
        </xdr:cNvSpPr>
      </xdr:nvSpPr>
      <xdr:spPr bwMode="auto">
        <a:xfrm>
          <a:off x="15135225" y="10163175"/>
          <a:ext cx="285750" cy="295275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85725</xdr:colOff>
      <xdr:row>35</xdr:row>
      <xdr:rowOff>247650</xdr:rowOff>
    </xdr:from>
    <xdr:to>
      <xdr:col>26</xdr:col>
      <xdr:colOff>1123950</xdr:colOff>
      <xdr:row>38</xdr:row>
      <xdr:rowOff>19050</xdr:rowOff>
    </xdr:to>
    <xdr:sp macro="" textlink="">
      <xdr:nvSpPr>
        <xdr:cNvPr id="11999" name="Rectangle 63"/>
        <xdr:cNvSpPr>
          <a:spLocks noChangeArrowheads="1"/>
        </xdr:cNvSpPr>
      </xdr:nvSpPr>
      <xdr:spPr bwMode="auto">
        <a:xfrm>
          <a:off x="15697200" y="10020300"/>
          <a:ext cx="2628900" cy="57150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285750</xdr:colOff>
      <xdr:row>36</xdr:row>
      <xdr:rowOff>63497</xdr:rowOff>
    </xdr:from>
    <xdr:to>
      <xdr:col>26</xdr:col>
      <xdr:colOff>1090083</xdr:colOff>
      <xdr:row>37</xdr:row>
      <xdr:rowOff>232830</xdr:rowOff>
    </xdr:to>
    <xdr:sp macro="" textlink="">
      <xdr:nvSpPr>
        <xdr:cNvPr id="7232" name="Rectangle 64"/>
        <xdr:cNvSpPr>
          <a:spLocks noChangeArrowheads="1"/>
        </xdr:cNvSpPr>
      </xdr:nvSpPr>
      <xdr:spPr bwMode="auto">
        <a:xfrm>
          <a:off x="15906750" y="10064747"/>
          <a:ext cx="2391833" cy="4339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(ต้องสอดคล้องกับประเด็นยุทธศาสตร์และชื่อโครงการของแต่ละส่วนงาน/ส่วน)</a:t>
          </a:r>
        </a:p>
      </xdr:txBody>
    </xdr:sp>
    <xdr:clientData/>
  </xdr:twoCellAnchor>
  <xdr:twoCellAnchor>
    <xdr:from>
      <xdr:col>3</xdr:col>
      <xdr:colOff>2895600</xdr:colOff>
      <xdr:row>25</xdr:row>
      <xdr:rowOff>142875</xdr:rowOff>
    </xdr:from>
    <xdr:to>
      <xdr:col>3</xdr:col>
      <xdr:colOff>3114675</xdr:colOff>
      <xdr:row>26</xdr:row>
      <xdr:rowOff>123825</xdr:rowOff>
    </xdr:to>
    <xdr:sp macro="" textlink="">
      <xdr:nvSpPr>
        <xdr:cNvPr id="12001" name="AutoShape 65"/>
        <xdr:cNvSpPr>
          <a:spLocks noChangeArrowheads="1"/>
        </xdr:cNvSpPr>
      </xdr:nvSpPr>
      <xdr:spPr bwMode="auto">
        <a:xfrm>
          <a:off x="4076700" y="7219950"/>
          <a:ext cx="219075" cy="257175"/>
        </a:xfrm>
        <a:prstGeom prst="lef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24</xdr:row>
      <xdr:rowOff>161925</xdr:rowOff>
    </xdr:from>
    <xdr:to>
      <xdr:col>3</xdr:col>
      <xdr:colOff>2781300</xdr:colOff>
      <xdr:row>27</xdr:row>
      <xdr:rowOff>114300</xdr:rowOff>
    </xdr:to>
    <xdr:sp macro="" textlink="">
      <xdr:nvSpPr>
        <xdr:cNvPr id="12002" name="Rectangle 66"/>
        <xdr:cNvSpPr>
          <a:spLocks noChangeArrowheads="1"/>
        </xdr:cNvSpPr>
      </xdr:nvSpPr>
      <xdr:spPr bwMode="auto">
        <a:xfrm>
          <a:off x="819150" y="6962775"/>
          <a:ext cx="3143250" cy="7810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25</xdr:row>
      <xdr:rowOff>66675</xdr:rowOff>
    </xdr:from>
    <xdr:to>
      <xdr:col>3</xdr:col>
      <xdr:colOff>2686050</xdr:colOff>
      <xdr:row>26</xdr:row>
      <xdr:rowOff>200025</xdr:rowOff>
    </xdr:to>
    <xdr:sp macro="" textlink="">
      <xdr:nvSpPr>
        <xdr:cNvPr id="7235" name="Rectangle 67"/>
        <xdr:cNvSpPr>
          <a:spLocks noChangeArrowheads="1"/>
        </xdr:cNvSpPr>
      </xdr:nvSpPr>
      <xdr:spPr bwMode="auto">
        <a:xfrm>
          <a:off x="933450" y="7143750"/>
          <a:ext cx="293370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(ระบุลำดับตัวชี้วัด ชื่อตัวชี้วัด หน่วยนับ และค่าเป้าหมาย</a:t>
          </a:r>
        </a:p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ตามคำรับรองการปฏิบัติงานที่ส่วนงาน/ส่วน คัดเลือก)</a:t>
          </a:r>
        </a:p>
      </xdr:txBody>
    </xdr:sp>
    <xdr:clientData/>
  </xdr:twoCellAnchor>
  <xdr:twoCellAnchor>
    <xdr:from>
      <xdr:col>12</xdr:col>
      <xdr:colOff>190500</xdr:colOff>
      <xdr:row>21</xdr:row>
      <xdr:rowOff>57150</xdr:rowOff>
    </xdr:from>
    <xdr:to>
      <xdr:col>20</xdr:col>
      <xdr:colOff>180975</xdr:colOff>
      <xdr:row>23</xdr:row>
      <xdr:rowOff>85725</xdr:rowOff>
    </xdr:to>
    <xdr:sp macro="" textlink="">
      <xdr:nvSpPr>
        <xdr:cNvPr id="12004" name="Rectangle 69"/>
        <xdr:cNvSpPr>
          <a:spLocks noChangeArrowheads="1"/>
        </xdr:cNvSpPr>
      </xdr:nvSpPr>
      <xdr:spPr bwMode="auto">
        <a:xfrm>
          <a:off x="11210925" y="6057900"/>
          <a:ext cx="3067050" cy="56197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238125</xdr:colOff>
      <xdr:row>23</xdr:row>
      <xdr:rowOff>247650</xdr:rowOff>
    </xdr:from>
    <xdr:to>
      <xdr:col>16</xdr:col>
      <xdr:colOff>161925</xdr:colOff>
      <xdr:row>24</xdr:row>
      <xdr:rowOff>209550</xdr:rowOff>
    </xdr:to>
    <xdr:sp macro="" textlink="">
      <xdr:nvSpPr>
        <xdr:cNvPr id="12005" name="AutoShape 70"/>
        <xdr:cNvSpPr>
          <a:spLocks noChangeArrowheads="1"/>
        </xdr:cNvSpPr>
      </xdr:nvSpPr>
      <xdr:spPr bwMode="auto">
        <a:xfrm>
          <a:off x="12401550" y="6781800"/>
          <a:ext cx="333375" cy="228600"/>
        </a:xfrm>
        <a:prstGeom prst="up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352425</xdr:colOff>
      <xdr:row>21</xdr:row>
      <xdr:rowOff>142875</xdr:rowOff>
    </xdr:from>
    <xdr:to>
      <xdr:col>20</xdr:col>
      <xdr:colOff>9525</xdr:colOff>
      <xdr:row>23</xdr:row>
      <xdr:rowOff>19050</xdr:rowOff>
    </xdr:to>
    <xdr:sp macro="" textlink="">
      <xdr:nvSpPr>
        <xdr:cNvPr id="7239" name="Rectangle 71"/>
        <xdr:cNvSpPr>
          <a:spLocks noChangeArrowheads="1"/>
        </xdr:cNvSpPr>
      </xdr:nvSpPr>
      <xdr:spPr bwMode="auto">
        <a:xfrm>
          <a:off x="11372850" y="6143625"/>
          <a:ext cx="27336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(วางค่าเป้าหมายว่าจะเกิดขึ้น ณ เดือนใดและวางให้ตรงกับแหล่งเงินงบประมาณที่ได้รับจัดสรร)</a:t>
          </a:r>
        </a:p>
      </xdr:txBody>
    </xdr:sp>
    <xdr:clientData/>
  </xdr:twoCellAnchor>
  <xdr:twoCellAnchor>
    <xdr:from>
      <xdr:col>23</xdr:col>
      <xdr:colOff>390525</xdr:colOff>
      <xdr:row>16</xdr:row>
      <xdr:rowOff>228600</xdr:rowOff>
    </xdr:from>
    <xdr:to>
      <xdr:col>24</xdr:col>
      <xdr:colOff>171450</xdr:colOff>
      <xdr:row>17</xdr:row>
      <xdr:rowOff>190500</xdr:rowOff>
    </xdr:to>
    <xdr:sp macro="" textlink="">
      <xdr:nvSpPr>
        <xdr:cNvPr id="12007" name="AutoShape 72"/>
        <xdr:cNvSpPr>
          <a:spLocks noChangeArrowheads="1"/>
        </xdr:cNvSpPr>
      </xdr:nvSpPr>
      <xdr:spPr bwMode="auto">
        <a:xfrm>
          <a:off x="16002000" y="4876800"/>
          <a:ext cx="333375" cy="228600"/>
        </a:xfrm>
        <a:prstGeom prst="up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85725</xdr:colOff>
      <xdr:row>14</xdr:row>
      <xdr:rowOff>114300</xdr:rowOff>
    </xdr:from>
    <xdr:to>
      <xdr:col>25</xdr:col>
      <xdr:colOff>504825</xdr:colOff>
      <xdr:row>16</xdr:row>
      <xdr:rowOff>152400</xdr:rowOff>
    </xdr:to>
    <xdr:sp macro="" textlink="">
      <xdr:nvSpPr>
        <xdr:cNvPr id="12008" name="Rectangle 73"/>
        <xdr:cNvSpPr>
          <a:spLocks noChangeArrowheads="1"/>
        </xdr:cNvSpPr>
      </xdr:nvSpPr>
      <xdr:spPr bwMode="auto">
        <a:xfrm>
          <a:off x="15097125" y="4219575"/>
          <a:ext cx="2019300" cy="5810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200025</xdr:colOff>
      <xdr:row>14</xdr:row>
      <xdr:rowOff>180975</xdr:rowOff>
    </xdr:from>
    <xdr:to>
      <xdr:col>25</xdr:col>
      <xdr:colOff>400050</xdr:colOff>
      <xdr:row>16</xdr:row>
      <xdr:rowOff>85725</xdr:rowOff>
    </xdr:to>
    <xdr:sp macro="" textlink="">
      <xdr:nvSpPr>
        <xdr:cNvPr id="7242" name="Rectangle 74"/>
        <xdr:cNvSpPr>
          <a:spLocks noChangeArrowheads="1"/>
        </xdr:cNvSpPr>
      </xdr:nvSpPr>
      <xdr:spPr bwMode="auto">
        <a:xfrm>
          <a:off x="15211425" y="4286250"/>
          <a:ext cx="1800225" cy="447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(ตามเอกสาร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F5 </a:t>
          </a: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และ</a:t>
          </a:r>
        </a:p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แผนการเบิกจ่าย </a:t>
          </a:r>
          <a:r>
            <a:rPr lang="th-TH" sz="1000" b="0" i="0" u="sng" strike="noStrike" baseline="0">
              <a:solidFill>
                <a:srgbClr val="000000"/>
              </a:solidFill>
              <a:latin typeface="Arial"/>
            </a:rPr>
            <a:t>304/1</a:t>
          </a: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)</a:t>
          </a:r>
        </a:p>
      </xdr:txBody>
    </xdr:sp>
    <xdr:clientData/>
  </xdr:twoCellAnchor>
  <xdr:twoCellAnchor>
    <xdr:from>
      <xdr:col>26</xdr:col>
      <xdr:colOff>619125</xdr:colOff>
      <xdr:row>24</xdr:row>
      <xdr:rowOff>0</xdr:rowOff>
    </xdr:from>
    <xdr:to>
      <xdr:col>26</xdr:col>
      <xdr:colOff>904875</xdr:colOff>
      <xdr:row>24</xdr:row>
      <xdr:rowOff>190500</xdr:rowOff>
    </xdr:to>
    <xdr:sp macro="" textlink="">
      <xdr:nvSpPr>
        <xdr:cNvPr id="12010" name="AutoShape 75"/>
        <xdr:cNvSpPr>
          <a:spLocks noChangeArrowheads="1"/>
        </xdr:cNvSpPr>
      </xdr:nvSpPr>
      <xdr:spPr bwMode="auto">
        <a:xfrm>
          <a:off x="17821275" y="6800850"/>
          <a:ext cx="285750" cy="190500"/>
        </a:xfrm>
        <a:prstGeom prst="up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76200</xdr:colOff>
      <xdr:row>22</xdr:row>
      <xdr:rowOff>28575</xdr:rowOff>
    </xdr:from>
    <xdr:to>
      <xdr:col>27</xdr:col>
      <xdr:colOff>466725</xdr:colOff>
      <xdr:row>23</xdr:row>
      <xdr:rowOff>114300</xdr:rowOff>
    </xdr:to>
    <xdr:sp macro="" textlink="">
      <xdr:nvSpPr>
        <xdr:cNvPr id="12011" name="Rectangle 76"/>
        <xdr:cNvSpPr>
          <a:spLocks noChangeArrowheads="1"/>
        </xdr:cNvSpPr>
      </xdr:nvSpPr>
      <xdr:spPr bwMode="auto">
        <a:xfrm>
          <a:off x="16687800" y="6296025"/>
          <a:ext cx="2486025" cy="3524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200025</xdr:colOff>
      <xdr:row>22</xdr:row>
      <xdr:rowOff>104775</xdr:rowOff>
    </xdr:from>
    <xdr:to>
      <xdr:col>27</xdr:col>
      <xdr:colOff>352425</xdr:colOff>
      <xdr:row>23</xdr:row>
      <xdr:rowOff>85725</xdr:rowOff>
    </xdr:to>
    <xdr:sp macro="" textlink="">
      <xdr:nvSpPr>
        <xdr:cNvPr id="7245" name="Rectangle 77"/>
        <xdr:cNvSpPr>
          <a:spLocks noChangeArrowheads="1"/>
        </xdr:cNvSpPr>
      </xdr:nvSpPr>
      <xdr:spPr bwMode="auto">
        <a:xfrm>
          <a:off x="16811625" y="6372225"/>
          <a:ext cx="224790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(ตามผู้รับผิดชอบในสังกัดของส่วนงาน/ส่วน)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view="pageBreakPreview" zoomScaleNormal="100" zoomScaleSheetLayoutView="100" workbookViewId="0">
      <selection activeCell="H39" sqref="H39"/>
    </sheetView>
  </sheetViews>
  <sheetFormatPr defaultRowHeight="21.75"/>
  <cols>
    <col min="1" max="1" width="6.42578125" style="192" customWidth="1"/>
    <col min="2" max="2" width="21.42578125" style="2" customWidth="1"/>
    <col min="3" max="3" width="6.42578125" style="192" customWidth="1"/>
    <col min="4" max="4" width="61.42578125" style="2" customWidth="1"/>
    <col min="5" max="16384" width="9.140625" style="2"/>
  </cols>
  <sheetData>
    <row r="1" spans="1:4" s="186" customFormat="1" ht="23.25">
      <c r="A1" s="325" t="s">
        <v>39</v>
      </c>
      <c r="B1" s="325"/>
      <c r="C1" s="325"/>
      <c r="D1" s="325"/>
    </row>
    <row r="2" spans="1:4" s="186" customFormat="1" ht="23.25">
      <c r="A2" s="325" t="s">
        <v>135</v>
      </c>
      <c r="B2" s="325"/>
      <c r="C2" s="325"/>
      <c r="D2" s="325"/>
    </row>
    <row r="3" spans="1:4" s="188" customFormat="1" ht="13.5">
      <c r="A3" s="190"/>
      <c r="B3" s="187"/>
      <c r="C3" s="190"/>
      <c r="D3" s="187"/>
    </row>
    <row r="4" spans="1:4" s="189" customFormat="1" ht="21">
      <c r="A4" s="191" t="s">
        <v>40</v>
      </c>
      <c r="B4" s="191" t="s">
        <v>41</v>
      </c>
      <c r="C4" s="191" t="s">
        <v>42</v>
      </c>
      <c r="D4" s="191" t="s">
        <v>39</v>
      </c>
    </row>
    <row r="5" spans="1:4">
      <c r="A5" s="268">
        <v>1</v>
      </c>
      <c r="B5" s="269" t="s">
        <v>52</v>
      </c>
      <c r="C5" s="268" t="s">
        <v>43</v>
      </c>
      <c r="D5" s="269" t="s">
        <v>83</v>
      </c>
    </row>
    <row r="6" spans="1:4">
      <c r="A6" s="195">
        <v>2</v>
      </c>
      <c r="B6" s="196" t="s">
        <v>44</v>
      </c>
      <c r="C6" s="195" t="s">
        <v>45</v>
      </c>
      <c r="D6" s="196" t="s">
        <v>51</v>
      </c>
    </row>
    <row r="7" spans="1:4">
      <c r="A7" s="195">
        <v>3</v>
      </c>
      <c r="B7" s="196" t="s">
        <v>59</v>
      </c>
      <c r="C7" s="195" t="s">
        <v>43</v>
      </c>
      <c r="D7" s="196" t="s">
        <v>60</v>
      </c>
    </row>
    <row r="8" spans="1:4" ht="39">
      <c r="A8" s="195">
        <v>4</v>
      </c>
      <c r="B8" s="196" t="s">
        <v>61</v>
      </c>
      <c r="C8" s="195" t="s">
        <v>43</v>
      </c>
      <c r="D8" s="196" t="s">
        <v>159</v>
      </c>
    </row>
    <row r="9" spans="1:4" ht="39">
      <c r="A9" s="195">
        <v>5</v>
      </c>
      <c r="B9" s="196" t="s">
        <v>161</v>
      </c>
      <c r="C9" s="195" t="s">
        <v>43</v>
      </c>
      <c r="D9" s="196" t="s">
        <v>160</v>
      </c>
    </row>
    <row r="10" spans="1:4" ht="58.5">
      <c r="A10" s="195">
        <v>6</v>
      </c>
      <c r="B10" s="196" t="s">
        <v>162</v>
      </c>
      <c r="C10" s="195" t="s">
        <v>45</v>
      </c>
      <c r="D10" s="196" t="s">
        <v>198</v>
      </c>
    </row>
    <row r="11" spans="1:4" ht="39">
      <c r="A11" s="195">
        <v>7</v>
      </c>
      <c r="B11" s="196" t="s">
        <v>62</v>
      </c>
      <c r="C11" s="195" t="s">
        <v>43</v>
      </c>
      <c r="D11" s="196" t="s">
        <v>163</v>
      </c>
    </row>
    <row r="12" spans="1:4" ht="58.5">
      <c r="A12" s="195">
        <v>8</v>
      </c>
      <c r="B12" s="196" t="s">
        <v>197</v>
      </c>
      <c r="C12" s="195" t="s">
        <v>45</v>
      </c>
      <c r="D12" s="196" t="s">
        <v>199</v>
      </c>
    </row>
    <row r="13" spans="1:4" ht="39">
      <c r="A13" s="195">
        <v>9</v>
      </c>
      <c r="B13" s="196" t="s">
        <v>38</v>
      </c>
      <c r="C13" s="195" t="s">
        <v>45</v>
      </c>
      <c r="D13" s="196" t="s">
        <v>200</v>
      </c>
    </row>
    <row r="14" spans="1:4" ht="39">
      <c r="A14" s="195">
        <v>10</v>
      </c>
      <c r="B14" s="196" t="s">
        <v>63</v>
      </c>
      <c r="C14" s="195" t="s">
        <v>45</v>
      </c>
      <c r="D14" s="196" t="s">
        <v>164</v>
      </c>
    </row>
    <row r="15" spans="1:4">
      <c r="A15" s="195">
        <v>11</v>
      </c>
      <c r="B15" s="196" t="s">
        <v>46</v>
      </c>
      <c r="C15" s="195" t="s">
        <v>45</v>
      </c>
      <c r="D15" s="196" t="s">
        <v>136</v>
      </c>
    </row>
    <row r="16" spans="1:4">
      <c r="A16" s="195">
        <v>12</v>
      </c>
      <c r="B16" s="196" t="s">
        <v>37</v>
      </c>
      <c r="C16" s="195" t="s">
        <v>45</v>
      </c>
      <c r="D16" s="196" t="s">
        <v>137</v>
      </c>
    </row>
    <row r="17" spans="1:4" ht="39">
      <c r="A17" s="195">
        <v>13</v>
      </c>
      <c r="B17" s="196" t="s">
        <v>64</v>
      </c>
      <c r="C17" s="195" t="s">
        <v>45</v>
      </c>
      <c r="D17" s="196" t="s">
        <v>165</v>
      </c>
    </row>
    <row r="18" spans="1:4" ht="39">
      <c r="A18" s="195">
        <v>14</v>
      </c>
      <c r="B18" s="196" t="s">
        <v>166</v>
      </c>
      <c r="C18" s="270">
        <v>-2</v>
      </c>
      <c r="D18" s="196" t="s">
        <v>176</v>
      </c>
    </row>
    <row r="19" spans="1:4">
      <c r="A19" s="195">
        <v>15</v>
      </c>
      <c r="B19" s="196" t="s">
        <v>40</v>
      </c>
      <c r="C19" s="270">
        <v>-1</v>
      </c>
      <c r="D19" s="196" t="s">
        <v>54</v>
      </c>
    </row>
    <row r="20" spans="1:4">
      <c r="A20" s="195">
        <v>16</v>
      </c>
      <c r="B20" s="196" t="s">
        <v>138</v>
      </c>
      <c r="C20" s="270">
        <v>-2</v>
      </c>
      <c r="D20" s="196" t="s">
        <v>201</v>
      </c>
    </row>
    <row r="21" spans="1:4" ht="117">
      <c r="A21" s="195">
        <v>17</v>
      </c>
      <c r="B21" s="196" t="s">
        <v>47</v>
      </c>
      <c r="C21" s="270">
        <v>-3</v>
      </c>
      <c r="D21" s="196" t="s">
        <v>191</v>
      </c>
    </row>
    <row r="22" spans="1:4" ht="39">
      <c r="A22" s="271">
        <v>18</v>
      </c>
      <c r="B22" s="272" t="s">
        <v>48</v>
      </c>
      <c r="C22" s="273">
        <v>-4</v>
      </c>
      <c r="D22" s="272" t="s">
        <v>167</v>
      </c>
    </row>
    <row r="23" spans="1:4" ht="58.5" customHeight="1">
      <c r="A23" s="274">
        <v>19</v>
      </c>
      <c r="B23" s="275" t="s">
        <v>36</v>
      </c>
      <c r="C23" s="276">
        <v>-5</v>
      </c>
      <c r="D23" s="275" t="s">
        <v>192</v>
      </c>
    </row>
    <row r="24" spans="1:4" ht="39">
      <c r="A24" s="266"/>
      <c r="B24" s="267"/>
      <c r="C24" s="266"/>
      <c r="D24" s="267" t="s">
        <v>168</v>
      </c>
    </row>
    <row r="25" spans="1:4" ht="39">
      <c r="A25" s="277">
        <v>20</v>
      </c>
      <c r="B25" s="278" t="s">
        <v>49</v>
      </c>
      <c r="C25" s="279">
        <v>-6</v>
      </c>
      <c r="D25" s="278" t="s">
        <v>177</v>
      </c>
    </row>
    <row r="26" spans="1:4">
      <c r="A26" s="193"/>
      <c r="B26" s="194"/>
      <c r="C26" s="265"/>
      <c r="D26" s="194" t="s">
        <v>55</v>
      </c>
    </row>
    <row r="27" spans="1:4">
      <c r="A27" s="266"/>
      <c r="B27" s="267"/>
      <c r="C27" s="266"/>
      <c r="D27" s="267" t="s">
        <v>56</v>
      </c>
    </row>
    <row r="28" spans="1:4" ht="39">
      <c r="A28" s="277">
        <v>21</v>
      </c>
      <c r="B28" s="278" t="s">
        <v>175</v>
      </c>
      <c r="C28" s="279">
        <v>-7</v>
      </c>
      <c r="D28" s="278" t="s">
        <v>169</v>
      </c>
    </row>
    <row r="29" spans="1:4" ht="39">
      <c r="A29" s="266"/>
      <c r="B29" s="267"/>
      <c r="C29" s="266"/>
      <c r="D29" s="267" t="s">
        <v>170</v>
      </c>
    </row>
    <row r="30" spans="1:4" ht="58.5">
      <c r="A30" s="277">
        <v>22</v>
      </c>
      <c r="B30" s="278" t="s">
        <v>50</v>
      </c>
      <c r="C30" s="279">
        <v>-8</v>
      </c>
      <c r="D30" s="278" t="s">
        <v>171</v>
      </c>
    </row>
    <row r="31" spans="1:4" ht="39">
      <c r="A31" s="266"/>
      <c r="B31" s="267"/>
      <c r="C31" s="266"/>
      <c r="D31" s="267" t="s">
        <v>172</v>
      </c>
    </row>
    <row r="32" spans="1:4" ht="39">
      <c r="A32" s="195">
        <v>23</v>
      </c>
      <c r="B32" s="196" t="s">
        <v>18</v>
      </c>
      <c r="C32" s="270">
        <v>-9</v>
      </c>
      <c r="D32" s="196" t="s">
        <v>173</v>
      </c>
    </row>
    <row r="33" spans="1:4" ht="58.5">
      <c r="A33" s="195">
        <v>24</v>
      </c>
      <c r="B33" s="196" t="s">
        <v>19</v>
      </c>
      <c r="C33" s="270">
        <v>-10</v>
      </c>
      <c r="D33" s="196" t="s">
        <v>202</v>
      </c>
    </row>
    <row r="34" spans="1:4" ht="39">
      <c r="A34" s="195">
        <v>25</v>
      </c>
      <c r="B34" s="196" t="s">
        <v>20</v>
      </c>
      <c r="C34" s="270">
        <v>-11</v>
      </c>
      <c r="D34" s="196" t="s">
        <v>174</v>
      </c>
    </row>
    <row r="35" spans="1:4" ht="39">
      <c r="A35" s="195">
        <v>26</v>
      </c>
      <c r="B35" s="196" t="s">
        <v>193</v>
      </c>
      <c r="C35" s="270" t="s">
        <v>43</v>
      </c>
      <c r="D35" s="196" t="s">
        <v>203</v>
      </c>
    </row>
    <row r="36" spans="1:4" ht="39">
      <c r="A36" s="195">
        <v>27</v>
      </c>
      <c r="B36" s="196" t="s">
        <v>205</v>
      </c>
      <c r="C36" s="270" t="s">
        <v>43</v>
      </c>
      <c r="D36" s="196" t="s">
        <v>204</v>
      </c>
    </row>
    <row r="37" spans="1:4" ht="58.5">
      <c r="A37" s="277">
        <v>28</v>
      </c>
      <c r="B37" s="278" t="s">
        <v>194</v>
      </c>
      <c r="C37" s="277" t="s">
        <v>43</v>
      </c>
      <c r="D37" s="278" t="s">
        <v>206</v>
      </c>
    </row>
    <row r="38" spans="1:4" ht="58.5">
      <c r="A38" s="195">
        <v>29</v>
      </c>
      <c r="B38" s="196" t="s">
        <v>195</v>
      </c>
      <c r="C38" s="195" t="s">
        <v>43</v>
      </c>
      <c r="D38" s="196" t="s">
        <v>207</v>
      </c>
    </row>
    <row r="39" spans="1:4" ht="97.5">
      <c r="A39" s="271">
        <v>30</v>
      </c>
      <c r="B39" s="272" t="s">
        <v>196</v>
      </c>
      <c r="C39" s="271" t="s">
        <v>43</v>
      </c>
      <c r="D39" s="272" t="s">
        <v>208</v>
      </c>
    </row>
  </sheetData>
  <mergeCells count="2">
    <mergeCell ref="A1:D1"/>
    <mergeCell ref="A2:D2"/>
  </mergeCells>
  <phoneticPr fontId="2" type="noConversion"/>
  <printOptions horizontalCentered="1"/>
  <pageMargins left="0.19685039370078741" right="0.19685039370078741" top="0.59055118110236227" bottom="0.59055118110236227" header="0.39370078740157483" footer="0.19685039370078741"/>
  <pageSetup paperSize="9" scale="96" orientation="portrait" r:id="rId1"/>
  <headerFooter alignWithMargins="0">
    <oddFooter>&amp;C&amp;P</oddFooter>
  </headerFooter>
  <rowBreaks count="1" manualBreakCount="1">
    <brk id="2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D153"/>
  <sheetViews>
    <sheetView tabSelected="1" view="pageBreakPreview" topLeftCell="A10" zoomScaleNormal="100" zoomScaleSheetLayoutView="100" workbookViewId="0">
      <selection activeCell="F9" sqref="F9"/>
    </sheetView>
  </sheetViews>
  <sheetFormatPr defaultRowHeight="18.75"/>
  <cols>
    <col min="1" max="1" width="4.7109375" style="262" customWidth="1"/>
    <col min="2" max="2" width="6.5703125" style="198" customWidth="1"/>
    <col min="3" max="3" width="6.42578125" style="198" customWidth="1"/>
    <col min="4" max="4" width="47.85546875" style="198" customWidth="1"/>
    <col min="5" max="5" width="5.140625" style="198" customWidth="1"/>
    <col min="6" max="6" width="47.7109375" style="198" customWidth="1"/>
    <col min="7" max="7" width="12.28515625" style="198" customWidth="1"/>
    <col min="8" max="8" width="8.42578125" style="198" customWidth="1"/>
    <col min="9" max="9" width="5.7109375" style="198" customWidth="1"/>
    <col min="10" max="10" width="9" style="198" customWidth="1"/>
    <col min="11" max="15" width="5.7109375" style="198" customWidth="1"/>
    <col min="16" max="16" width="6.140625" style="198" customWidth="1"/>
    <col min="17" max="17" width="5.7109375" style="198" customWidth="1"/>
    <col min="18" max="18" width="5.7109375" style="262" customWidth="1"/>
    <col min="19" max="21" width="5.7109375" style="198" customWidth="1"/>
    <col min="22" max="22" width="8" style="262" customWidth="1"/>
    <col min="23" max="23" width="9" style="198" customWidth="1"/>
    <col min="24" max="24" width="8.28515625" style="198" customWidth="1"/>
    <col min="25" max="25" width="6.7109375" style="198" customWidth="1"/>
    <col min="26" max="26" width="8.85546875" style="198" customWidth="1"/>
    <col min="27" max="27" width="22.5703125" style="264" customWidth="1"/>
    <col min="28" max="28" width="15.28515625" style="198" customWidth="1"/>
    <col min="29" max="29" width="12.140625" style="198" customWidth="1"/>
    <col min="30" max="16384" width="9.140625" style="197"/>
  </cols>
  <sheetData>
    <row r="1" spans="1:29" ht="23.25">
      <c r="A1" s="345" t="s">
        <v>53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</row>
    <row r="2" spans="1:29" ht="23.25">
      <c r="A2" s="325" t="s">
        <v>66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</row>
    <row r="3" spans="1:29" ht="23.25">
      <c r="A3" s="325" t="s">
        <v>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</row>
    <row r="4" spans="1:29" ht="23.25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</row>
    <row r="5" spans="1:29" s="201" customFormat="1">
      <c r="A5" s="199" t="s">
        <v>68</v>
      </c>
      <c r="B5" s="200"/>
      <c r="C5" s="200"/>
      <c r="D5" s="200"/>
      <c r="E5" s="200"/>
      <c r="F5" s="200"/>
      <c r="H5" s="202"/>
      <c r="I5" s="203"/>
      <c r="J5" s="203"/>
      <c r="K5" s="204"/>
      <c r="L5" s="204"/>
      <c r="M5" s="202"/>
      <c r="N5" s="202"/>
      <c r="O5" s="202"/>
      <c r="P5" s="200" t="s">
        <v>140</v>
      </c>
      <c r="Q5" s="203"/>
      <c r="R5" s="203"/>
      <c r="S5" s="203"/>
      <c r="T5" s="203"/>
      <c r="U5" s="203"/>
      <c r="V5" s="203"/>
      <c r="W5" s="205"/>
      <c r="X5" s="205"/>
      <c r="Y5" s="205"/>
      <c r="Z5" s="205"/>
      <c r="AA5" s="206"/>
      <c r="AB5" s="200"/>
      <c r="AC5" s="200"/>
    </row>
    <row r="6" spans="1:29" s="201" customFormat="1">
      <c r="A6" s="199" t="s">
        <v>69</v>
      </c>
      <c r="B6" s="200"/>
      <c r="C6" s="200"/>
      <c r="D6" s="200"/>
      <c r="E6" s="200"/>
      <c r="G6" s="202"/>
      <c r="H6" s="202"/>
      <c r="I6" s="203"/>
      <c r="J6" s="203"/>
      <c r="K6" s="204"/>
      <c r="L6" s="204"/>
      <c r="M6" s="202"/>
      <c r="N6" s="202"/>
      <c r="O6" s="202"/>
      <c r="P6" s="200" t="s">
        <v>139</v>
      </c>
      <c r="Q6" s="203"/>
      <c r="R6" s="203"/>
      <c r="S6" s="203"/>
      <c r="T6" s="203"/>
      <c r="U6" s="203"/>
      <c r="V6" s="203"/>
      <c r="W6" s="205"/>
      <c r="X6" s="205"/>
      <c r="Y6" s="205"/>
      <c r="Z6" s="205"/>
      <c r="AA6" s="206"/>
      <c r="AB6" s="200"/>
      <c r="AC6" s="200"/>
    </row>
    <row r="7" spans="1:29" s="201" customFormat="1">
      <c r="A7" s="199" t="s">
        <v>70</v>
      </c>
      <c r="B7" s="200"/>
      <c r="C7" s="200"/>
      <c r="D7" s="200"/>
      <c r="E7" s="200"/>
      <c r="F7" s="200"/>
      <c r="G7" s="202"/>
      <c r="H7" s="202"/>
      <c r="I7" s="203"/>
      <c r="J7" s="203"/>
      <c r="K7" s="204"/>
      <c r="L7" s="204"/>
      <c r="M7" s="202"/>
      <c r="N7" s="202"/>
      <c r="O7" s="202"/>
      <c r="P7" s="200" t="s">
        <v>142</v>
      </c>
      <c r="Q7" s="203"/>
      <c r="R7" s="203"/>
      <c r="S7" s="203"/>
      <c r="T7" s="203"/>
      <c r="U7" s="203"/>
      <c r="V7" s="203"/>
      <c r="W7" s="205"/>
      <c r="X7" s="205"/>
      <c r="Y7" s="205"/>
      <c r="Z7" s="205"/>
      <c r="AA7" s="206"/>
      <c r="AB7" s="200"/>
      <c r="AC7" s="200"/>
    </row>
    <row r="8" spans="1:29" s="201" customFormat="1">
      <c r="A8" s="199" t="s">
        <v>71</v>
      </c>
      <c r="B8" s="200"/>
      <c r="C8" s="200"/>
      <c r="D8" s="200"/>
      <c r="E8" s="200"/>
      <c r="F8" s="200"/>
      <c r="G8" s="202"/>
      <c r="H8" s="202"/>
      <c r="I8" s="203"/>
      <c r="J8" s="203"/>
      <c r="K8" s="204"/>
      <c r="L8" s="204"/>
      <c r="M8" s="202"/>
      <c r="N8" s="202"/>
      <c r="O8" s="202"/>
      <c r="P8" s="207" t="s">
        <v>141</v>
      </c>
      <c r="Q8" s="203"/>
      <c r="R8" s="203"/>
      <c r="S8" s="203"/>
      <c r="T8" s="203"/>
      <c r="U8" s="203"/>
      <c r="V8" s="203"/>
      <c r="W8" s="205"/>
      <c r="X8" s="205"/>
      <c r="Y8" s="205"/>
      <c r="Z8" s="205"/>
      <c r="AA8" s="206"/>
      <c r="AB8" s="208"/>
      <c r="AC8" s="208"/>
    </row>
    <row r="9" spans="1:29" s="201" customFormat="1">
      <c r="A9" s="199" t="s">
        <v>72</v>
      </c>
      <c r="B9" s="200"/>
      <c r="C9" s="200"/>
      <c r="D9" s="200"/>
      <c r="E9" s="200"/>
      <c r="F9" s="200"/>
      <c r="G9" s="202"/>
      <c r="H9" s="202"/>
      <c r="I9" s="203"/>
      <c r="J9" s="203"/>
      <c r="K9" s="204"/>
      <c r="L9" s="204"/>
      <c r="M9" s="202"/>
      <c r="N9" s="202"/>
      <c r="O9" s="202"/>
      <c r="P9" s="200" t="s">
        <v>82</v>
      </c>
      <c r="Q9" s="203"/>
      <c r="R9" s="203"/>
      <c r="S9" s="203"/>
      <c r="T9" s="203"/>
      <c r="U9" s="203"/>
      <c r="V9" s="203"/>
      <c r="W9" s="205"/>
      <c r="X9" s="205"/>
      <c r="Y9" s="205"/>
      <c r="Z9" s="205"/>
      <c r="AA9" s="206"/>
      <c r="AB9" s="209"/>
      <c r="AC9" s="209"/>
    </row>
    <row r="10" spans="1:29" s="201" customFormat="1">
      <c r="B10" s="200"/>
      <c r="C10" s="200"/>
      <c r="D10" s="200"/>
      <c r="E10" s="200"/>
      <c r="F10" s="200"/>
      <c r="G10" s="202"/>
      <c r="H10" s="202"/>
      <c r="I10" s="203"/>
      <c r="J10" s="203"/>
      <c r="K10" s="204"/>
      <c r="L10" s="204"/>
      <c r="M10" s="202"/>
      <c r="N10" s="202"/>
      <c r="O10" s="202"/>
      <c r="P10" s="198"/>
      <c r="Q10" s="203"/>
      <c r="R10" s="203"/>
      <c r="S10" s="203"/>
      <c r="T10" s="203"/>
      <c r="U10" s="203"/>
      <c r="V10" s="203"/>
      <c r="W10" s="205"/>
      <c r="X10" s="205"/>
      <c r="Y10" s="205"/>
      <c r="Z10" s="205"/>
      <c r="AA10" s="329" t="s">
        <v>1</v>
      </c>
      <c r="AB10" s="329"/>
      <c r="AC10" s="329"/>
    </row>
    <row r="11" spans="1:29" s="201" customFormat="1" ht="21">
      <c r="A11" s="210" t="s">
        <v>2</v>
      </c>
      <c r="B11" s="346" t="s">
        <v>65</v>
      </c>
      <c r="C11" s="347"/>
      <c r="D11" s="348"/>
      <c r="E11" s="212" t="s">
        <v>2</v>
      </c>
      <c r="F11" s="213" t="s">
        <v>3</v>
      </c>
      <c r="G11" s="211" t="s">
        <v>4</v>
      </c>
      <c r="H11" s="214" t="s">
        <v>5</v>
      </c>
      <c r="I11" s="346" t="s">
        <v>6</v>
      </c>
      <c r="J11" s="348"/>
      <c r="K11" s="337" t="s">
        <v>81</v>
      </c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9"/>
      <c r="W11" s="337" t="s">
        <v>80</v>
      </c>
      <c r="X11" s="338"/>
      <c r="Y11" s="338"/>
      <c r="Z11" s="339"/>
      <c r="AA11" s="215"/>
      <c r="AB11" s="216"/>
      <c r="AC11" s="217"/>
    </row>
    <row r="12" spans="1:29" s="201" customFormat="1" ht="21">
      <c r="A12" s="218" t="s">
        <v>7</v>
      </c>
      <c r="B12" s="340" t="s">
        <v>58</v>
      </c>
      <c r="C12" s="341"/>
      <c r="D12" s="342"/>
      <c r="E12" s="219" t="s">
        <v>84</v>
      </c>
      <c r="F12" s="219" t="s">
        <v>85</v>
      </c>
      <c r="G12" s="220" t="s">
        <v>8</v>
      </c>
      <c r="H12" s="221" t="s">
        <v>9</v>
      </c>
      <c r="I12" s="343" t="s">
        <v>10</v>
      </c>
      <c r="J12" s="344"/>
      <c r="K12" s="337" t="s">
        <v>11</v>
      </c>
      <c r="L12" s="338"/>
      <c r="M12" s="339"/>
      <c r="N12" s="337" t="s">
        <v>12</v>
      </c>
      <c r="O12" s="338"/>
      <c r="P12" s="339"/>
      <c r="Q12" s="337" t="s">
        <v>13</v>
      </c>
      <c r="R12" s="338"/>
      <c r="S12" s="339"/>
      <c r="T12" s="337" t="s">
        <v>14</v>
      </c>
      <c r="U12" s="338"/>
      <c r="V12" s="339"/>
      <c r="W12" s="330" t="s">
        <v>15</v>
      </c>
      <c r="X12" s="330" t="s">
        <v>16</v>
      </c>
      <c r="Y12" s="330" t="s">
        <v>17</v>
      </c>
      <c r="Z12" s="330" t="s">
        <v>0</v>
      </c>
      <c r="AA12" s="222" t="s">
        <v>18</v>
      </c>
      <c r="AB12" s="221" t="s">
        <v>19</v>
      </c>
      <c r="AC12" s="220" t="s">
        <v>20</v>
      </c>
    </row>
    <row r="13" spans="1:29" s="201" customFormat="1">
      <c r="A13" s="223" t="s">
        <v>57</v>
      </c>
      <c r="B13" s="332"/>
      <c r="C13" s="333"/>
      <c r="D13" s="334"/>
      <c r="E13" s="223"/>
      <c r="F13" s="224" t="s">
        <v>188</v>
      </c>
      <c r="G13" s="224" t="s">
        <v>75</v>
      </c>
      <c r="H13" s="224" t="s">
        <v>76</v>
      </c>
      <c r="I13" s="335" t="s">
        <v>77</v>
      </c>
      <c r="J13" s="336"/>
      <c r="K13" s="225" t="s">
        <v>21</v>
      </c>
      <c r="L13" s="225" t="s">
        <v>22</v>
      </c>
      <c r="M13" s="225" t="s">
        <v>23</v>
      </c>
      <c r="N13" s="225" t="s">
        <v>24</v>
      </c>
      <c r="O13" s="225" t="s">
        <v>25</v>
      </c>
      <c r="P13" s="225" t="s">
        <v>26</v>
      </c>
      <c r="Q13" s="225" t="s">
        <v>27</v>
      </c>
      <c r="R13" s="225" t="s">
        <v>28</v>
      </c>
      <c r="S13" s="225" t="s">
        <v>29</v>
      </c>
      <c r="T13" s="225" t="s">
        <v>30</v>
      </c>
      <c r="U13" s="225" t="s">
        <v>31</v>
      </c>
      <c r="V13" s="225" t="s">
        <v>32</v>
      </c>
      <c r="W13" s="331"/>
      <c r="X13" s="331"/>
      <c r="Y13" s="331"/>
      <c r="Z13" s="331"/>
      <c r="AA13" s="226" t="s">
        <v>79</v>
      </c>
      <c r="AB13" s="227" t="s">
        <v>78</v>
      </c>
      <c r="AC13" s="227" t="s">
        <v>187</v>
      </c>
    </row>
    <row r="14" spans="1:29" s="201" customFormat="1">
      <c r="A14" s="228"/>
      <c r="B14" s="229" t="s">
        <v>73</v>
      </c>
      <c r="C14" s="230"/>
      <c r="D14" s="231"/>
      <c r="E14" s="228"/>
      <c r="F14" s="232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33"/>
      <c r="X14" s="233"/>
      <c r="Y14" s="233"/>
      <c r="Z14" s="233"/>
      <c r="AA14" s="234"/>
      <c r="AB14" s="235"/>
      <c r="AC14" s="235"/>
    </row>
    <row r="15" spans="1:29" s="201" customFormat="1">
      <c r="A15" s="236"/>
      <c r="B15" s="237" t="s">
        <v>179</v>
      </c>
      <c r="C15" s="238"/>
      <c r="D15" s="239"/>
      <c r="E15" s="240"/>
      <c r="F15" s="241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42"/>
      <c r="X15" s="242"/>
      <c r="Y15" s="242"/>
      <c r="Z15" s="242"/>
      <c r="AA15" s="243"/>
      <c r="AB15" s="244"/>
      <c r="AC15" s="244"/>
    </row>
    <row r="16" spans="1:29" s="201" customFormat="1">
      <c r="A16" s="236"/>
      <c r="B16" s="237" t="s">
        <v>181</v>
      </c>
      <c r="C16" s="238"/>
      <c r="D16" s="239"/>
      <c r="E16" s="240"/>
      <c r="F16" s="245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42"/>
      <c r="X16" s="242"/>
      <c r="Y16" s="242"/>
      <c r="Z16" s="242"/>
      <c r="AA16" s="243"/>
      <c r="AB16" s="244"/>
      <c r="AC16" s="244"/>
    </row>
    <row r="17" spans="1:29" s="201" customFormat="1">
      <c r="A17" s="236"/>
      <c r="B17" s="246" t="s">
        <v>180</v>
      </c>
      <c r="C17" s="247"/>
      <c r="D17" s="248"/>
      <c r="E17" s="236"/>
      <c r="F17" s="245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49"/>
      <c r="X17" s="249"/>
      <c r="Y17" s="249"/>
      <c r="Z17" s="249"/>
      <c r="AA17" s="240"/>
      <c r="AB17" s="244"/>
      <c r="AC17" s="244"/>
    </row>
    <row r="18" spans="1:29" s="201" customFormat="1">
      <c r="A18" s="236" t="s">
        <v>74</v>
      </c>
      <c r="B18" s="250" t="s">
        <v>143</v>
      </c>
      <c r="C18" s="247"/>
      <c r="D18" s="248"/>
      <c r="E18" s="245" t="s">
        <v>189</v>
      </c>
      <c r="G18" s="236">
        <v>18</v>
      </c>
      <c r="H18" s="236">
        <v>19</v>
      </c>
      <c r="I18" s="236">
        <v>20</v>
      </c>
      <c r="J18" s="236"/>
      <c r="K18" s="236" t="s">
        <v>144</v>
      </c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326" t="s">
        <v>190</v>
      </c>
      <c r="X18" s="327"/>
      <c r="Y18" s="327"/>
      <c r="Z18" s="328"/>
      <c r="AA18" s="240" t="s">
        <v>145</v>
      </c>
      <c r="AB18" s="236" t="s">
        <v>146</v>
      </c>
      <c r="AC18" s="236" t="s">
        <v>147</v>
      </c>
    </row>
    <row r="19" spans="1:29" s="201" customFormat="1">
      <c r="A19" s="236"/>
      <c r="B19" s="251"/>
      <c r="C19" s="247"/>
      <c r="D19" s="248"/>
      <c r="E19" s="236"/>
      <c r="F19" s="245"/>
      <c r="G19" s="236"/>
      <c r="H19" s="252" t="s">
        <v>57</v>
      </c>
      <c r="I19" s="236" t="s">
        <v>6</v>
      </c>
      <c r="J19" s="236" t="s">
        <v>33</v>
      </c>
      <c r="K19" s="252" t="s">
        <v>57</v>
      </c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49"/>
      <c r="X19" s="252" t="s">
        <v>57</v>
      </c>
      <c r="Y19" s="249"/>
      <c r="Z19" s="249"/>
      <c r="AA19" s="240"/>
      <c r="AB19" s="244"/>
      <c r="AC19" s="244"/>
    </row>
    <row r="20" spans="1:29" s="201" customFormat="1">
      <c r="A20" s="236"/>
      <c r="B20" s="251"/>
      <c r="C20" s="247"/>
      <c r="D20" s="248"/>
      <c r="E20" s="236"/>
      <c r="F20" s="245"/>
      <c r="G20" s="236"/>
      <c r="H20" s="252"/>
      <c r="I20" s="236"/>
      <c r="J20" s="236" t="s">
        <v>34</v>
      </c>
      <c r="K20" s="252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49"/>
      <c r="X20" s="252"/>
      <c r="Y20" s="249"/>
      <c r="Z20" s="249"/>
      <c r="AA20" s="240"/>
      <c r="AB20" s="244"/>
      <c r="AC20" s="244"/>
    </row>
    <row r="21" spans="1:29" s="201" customFormat="1">
      <c r="A21" s="236"/>
      <c r="B21" s="251"/>
      <c r="C21" s="247"/>
      <c r="D21" s="248"/>
      <c r="E21" s="236"/>
      <c r="F21" s="245"/>
      <c r="G21" s="236"/>
      <c r="H21" s="252" t="s">
        <v>58</v>
      </c>
      <c r="I21" s="236" t="s">
        <v>35</v>
      </c>
      <c r="J21" s="236" t="s">
        <v>33</v>
      </c>
      <c r="K21" s="252" t="s">
        <v>58</v>
      </c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49"/>
      <c r="X21" s="252" t="s">
        <v>58</v>
      </c>
      <c r="Y21" s="249"/>
      <c r="Z21" s="249"/>
      <c r="AA21" s="240"/>
      <c r="AB21" s="244"/>
      <c r="AC21" s="244"/>
    </row>
    <row r="22" spans="1:29" s="201" customFormat="1">
      <c r="A22" s="236"/>
      <c r="B22" s="251"/>
      <c r="C22" s="247"/>
      <c r="D22" s="248"/>
      <c r="E22" s="236"/>
      <c r="F22" s="245"/>
      <c r="G22" s="236"/>
      <c r="H22" s="236"/>
      <c r="I22" s="236"/>
      <c r="J22" s="236" t="s">
        <v>34</v>
      </c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49"/>
      <c r="X22" s="249"/>
      <c r="Y22" s="249"/>
      <c r="Z22" s="249"/>
      <c r="AA22" s="240"/>
      <c r="AB22" s="244"/>
      <c r="AC22" s="244"/>
    </row>
    <row r="23" spans="1:29" s="201" customFormat="1">
      <c r="A23" s="236"/>
      <c r="B23" s="251"/>
      <c r="C23" s="247"/>
      <c r="D23" s="248"/>
      <c r="E23" s="236"/>
      <c r="F23" s="245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49"/>
      <c r="X23" s="249"/>
      <c r="Y23" s="249"/>
      <c r="Z23" s="249"/>
      <c r="AA23" s="240"/>
      <c r="AB23" s="244"/>
      <c r="AC23" s="244"/>
    </row>
    <row r="24" spans="1:29" s="201" customFormat="1">
      <c r="A24" s="236"/>
      <c r="B24" s="250" t="s">
        <v>182</v>
      </c>
      <c r="C24" s="247"/>
      <c r="D24" s="248"/>
      <c r="E24" s="236"/>
      <c r="F24" s="245"/>
      <c r="G24" s="236"/>
      <c r="H24" s="236"/>
      <c r="I24" s="236" t="s">
        <v>6</v>
      </c>
      <c r="J24" s="236" t="s">
        <v>33</v>
      </c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49"/>
      <c r="X24" s="249"/>
      <c r="Y24" s="249"/>
      <c r="Z24" s="249"/>
      <c r="AA24" s="240"/>
      <c r="AB24" s="244"/>
      <c r="AC24" s="244"/>
    </row>
    <row r="25" spans="1:29" s="201" customFormat="1">
      <c r="A25" s="236"/>
      <c r="B25" s="251"/>
      <c r="C25" s="247"/>
      <c r="D25" s="248"/>
      <c r="E25" s="236"/>
      <c r="F25" s="245"/>
      <c r="G25" s="236"/>
      <c r="H25" s="236"/>
      <c r="I25" s="236"/>
      <c r="J25" s="236" t="s">
        <v>34</v>
      </c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49"/>
      <c r="X25" s="249"/>
      <c r="Y25" s="249"/>
      <c r="Z25" s="249"/>
      <c r="AA25" s="240"/>
      <c r="AB25" s="244"/>
      <c r="AC25" s="244"/>
    </row>
    <row r="26" spans="1:29" s="201" customFormat="1">
      <c r="A26" s="236"/>
      <c r="B26" s="251"/>
      <c r="C26" s="247"/>
      <c r="D26" s="248"/>
      <c r="E26" s="236"/>
      <c r="F26" s="245"/>
      <c r="G26" s="236"/>
      <c r="H26" s="236"/>
      <c r="I26" s="236" t="s">
        <v>35</v>
      </c>
      <c r="J26" s="236" t="s">
        <v>33</v>
      </c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49"/>
      <c r="X26" s="249"/>
      <c r="Y26" s="249"/>
      <c r="Z26" s="249"/>
      <c r="AA26" s="240"/>
      <c r="AB26" s="244"/>
      <c r="AC26" s="244"/>
    </row>
    <row r="27" spans="1:29" s="201" customFormat="1">
      <c r="A27" s="236"/>
      <c r="B27" s="251"/>
      <c r="C27" s="247"/>
      <c r="D27" s="248"/>
      <c r="E27" s="236"/>
      <c r="F27" s="245"/>
      <c r="G27" s="236"/>
      <c r="H27" s="236"/>
      <c r="I27" s="236"/>
      <c r="J27" s="236" t="s">
        <v>34</v>
      </c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49"/>
      <c r="X27" s="249"/>
      <c r="Y27" s="249"/>
      <c r="Z27" s="249"/>
      <c r="AA27" s="240"/>
      <c r="AB27" s="244"/>
      <c r="AC27" s="244"/>
    </row>
    <row r="28" spans="1:29" s="201" customFormat="1">
      <c r="A28" s="236"/>
      <c r="B28" s="251"/>
      <c r="C28" s="247"/>
      <c r="D28" s="248"/>
      <c r="E28" s="236"/>
      <c r="F28" s="245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49"/>
      <c r="X28" s="249"/>
      <c r="Y28" s="249"/>
      <c r="Z28" s="249"/>
      <c r="AA28" s="240"/>
      <c r="AB28" s="244"/>
      <c r="AC28" s="244"/>
    </row>
    <row r="29" spans="1:29" s="201" customFormat="1">
      <c r="A29" s="236"/>
      <c r="B29" s="250" t="s">
        <v>183</v>
      </c>
      <c r="C29" s="247"/>
      <c r="D29" s="248"/>
      <c r="E29" s="236"/>
      <c r="F29" s="245"/>
      <c r="G29" s="236"/>
      <c r="H29" s="236"/>
      <c r="I29" s="236" t="s">
        <v>6</v>
      </c>
      <c r="J29" s="236" t="s">
        <v>33</v>
      </c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49"/>
      <c r="X29" s="249"/>
      <c r="Y29" s="249"/>
      <c r="Z29" s="249"/>
      <c r="AA29" s="240"/>
      <c r="AB29" s="244"/>
      <c r="AC29" s="244"/>
    </row>
    <row r="30" spans="1:29" s="201" customFormat="1">
      <c r="A30" s="236"/>
      <c r="B30" s="251"/>
      <c r="C30" s="247"/>
      <c r="D30" s="248"/>
      <c r="E30" s="236"/>
      <c r="F30" s="245"/>
      <c r="G30" s="236"/>
      <c r="H30" s="236"/>
      <c r="I30" s="236"/>
      <c r="J30" s="236" t="s">
        <v>34</v>
      </c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49"/>
      <c r="X30" s="249"/>
      <c r="Y30" s="249"/>
      <c r="Z30" s="249"/>
      <c r="AA30" s="240"/>
      <c r="AB30" s="244"/>
      <c r="AC30" s="244"/>
    </row>
    <row r="31" spans="1:29" s="201" customFormat="1">
      <c r="A31" s="236"/>
      <c r="B31" s="251"/>
      <c r="C31" s="247"/>
      <c r="D31" s="248"/>
      <c r="E31" s="236"/>
      <c r="F31" s="245"/>
      <c r="G31" s="236"/>
      <c r="H31" s="236"/>
      <c r="I31" s="236" t="s">
        <v>35</v>
      </c>
      <c r="J31" s="236" t="s">
        <v>33</v>
      </c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49"/>
      <c r="X31" s="249"/>
      <c r="Y31" s="249"/>
      <c r="Z31" s="249"/>
      <c r="AA31" s="240"/>
      <c r="AB31" s="244"/>
      <c r="AC31" s="244"/>
    </row>
    <row r="32" spans="1:29" s="201" customFormat="1">
      <c r="A32" s="236"/>
      <c r="B32" s="251"/>
      <c r="C32" s="247"/>
      <c r="D32" s="248"/>
      <c r="E32" s="236"/>
      <c r="F32" s="245"/>
      <c r="G32" s="236"/>
      <c r="H32" s="236"/>
      <c r="I32" s="236"/>
      <c r="J32" s="236" t="s">
        <v>34</v>
      </c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49"/>
      <c r="X32" s="249"/>
      <c r="Y32" s="249"/>
      <c r="Z32" s="249"/>
      <c r="AA32" s="240"/>
      <c r="AB32" s="244"/>
      <c r="AC32" s="244"/>
    </row>
    <row r="33" spans="1:29" s="201" customFormat="1">
      <c r="A33" s="236"/>
      <c r="B33" s="250" t="s">
        <v>178</v>
      </c>
      <c r="C33" s="247"/>
      <c r="D33" s="248"/>
      <c r="E33" s="236"/>
      <c r="F33" s="245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49"/>
      <c r="X33" s="249"/>
      <c r="Y33" s="249"/>
      <c r="Z33" s="249"/>
      <c r="AA33" s="240"/>
      <c r="AB33" s="244"/>
      <c r="AC33" s="244"/>
    </row>
    <row r="34" spans="1:29" s="201" customFormat="1">
      <c r="A34" s="236"/>
      <c r="B34" s="253" t="s">
        <v>184</v>
      </c>
      <c r="C34" s="247"/>
      <c r="E34" s="236"/>
      <c r="F34" s="245"/>
      <c r="G34" s="236"/>
      <c r="H34" s="236"/>
      <c r="I34" s="236" t="s">
        <v>6</v>
      </c>
      <c r="J34" s="236" t="s">
        <v>33</v>
      </c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49"/>
      <c r="X34" s="249"/>
      <c r="Y34" s="249"/>
      <c r="Z34" s="249"/>
      <c r="AA34" s="240"/>
      <c r="AB34" s="244"/>
      <c r="AC34" s="244"/>
    </row>
    <row r="35" spans="1:29" s="201" customFormat="1">
      <c r="A35" s="236"/>
      <c r="B35" s="251"/>
      <c r="C35" s="247"/>
      <c r="D35" s="248"/>
      <c r="E35" s="236"/>
      <c r="F35" s="245"/>
      <c r="G35" s="236"/>
      <c r="H35" s="236"/>
      <c r="I35" s="236"/>
      <c r="J35" s="236" t="s">
        <v>34</v>
      </c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49"/>
      <c r="X35" s="249"/>
      <c r="Y35" s="249"/>
      <c r="Z35" s="249"/>
      <c r="AA35" s="240"/>
      <c r="AB35" s="244"/>
      <c r="AC35" s="244"/>
    </row>
    <row r="36" spans="1:29" s="201" customFormat="1">
      <c r="A36" s="236"/>
      <c r="B36" s="251"/>
      <c r="C36" s="247"/>
      <c r="D36" s="248"/>
      <c r="E36" s="236"/>
      <c r="F36" s="245"/>
      <c r="G36" s="236"/>
      <c r="H36" s="236"/>
      <c r="I36" s="236" t="s">
        <v>35</v>
      </c>
      <c r="J36" s="236" t="s">
        <v>33</v>
      </c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49"/>
      <c r="X36" s="249"/>
      <c r="Y36" s="249"/>
      <c r="Z36" s="249"/>
      <c r="AA36" s="240"/>
      <c r="AB36" s="244"/>
      <c r="AC36" s="244"/>
    </row>
    <row r="37" spans="1:29" s="201" customFormat="1">
      <c r="A37" s="236"/>
      <c r="B37" s="251"/>
      <c r="C37" s="247"/>
      <c r="D37" s="248"/>
      <c r="E37" s="236"/>
      <c r="F37" s="245"/>
      <c r="G37" s="236"/>
      <c r="H37" s="236"/>
      <c r="I37" s="236"/>
      <c r="J37" s="236" t="s">
        <v>34</v>
      </c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49"/>
      <c r="X37" s="249"/>
      <c r="Y37" s="249"/>
      <c r="Z37" s="249"/>
      <c r="AA37" s="240"/>
      <c r="AB37" s="244"/>
      <c r="AC37" s="244"/>
    </row>
    <row r="38" spans="1:29" s="201" customFormat="1">
      <c r="A38" s="236"/>
      <c r="B38" s="251"/>
      <c r="C38" s="247"/>
      <c r="D38" s="248"/>
      <c r="E38" s="236"/>
      <c r="F38" s="245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49"/>
      <c r="X38" s="249"/>
      <c r="Y38" s="249"/>
      <c r="Z38" s="249"/>
      <c r="AA38" s="240"/>
      <c r="AB38" s="244"/>
      <c r="AC38" s="244"/>
    </row>
    <row r="39" spans="1:29" s="201" customFormat="1">
      <c r="A39" s="236"/>
      <c r="B39" s="253" t="s">
        <v>185</v>
      </c>
      <c r="E39" s="236"/>
      <c r="F39" s="245"/>
      <c r="G39" s="236"/>
      <c r="H39" s="236"/>
      <c r="I39" s="236" t="s">
        <v>6</v>
      </c>
      <c r="J39" s="236" t="s">
        <v>33</v>
      </c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49"/>
      <c r="X39" s="249"/>
      <c r="Y39" s="249"/>
      <c r="Z39" s="249"/>
      <c r="AA39" s="240"/>
      <c r="AB39" s="244"/>
      <c r="AC39" s="244"/>
    </row>
    <row r="40" spans="1:29" s="201" customFormat="1">
      <c r="A40" s="236"/>
      <c r="B40" s="251"/>
      <c r="C40" s="247"/>
      <c r="D40" s="248"/>
      <c r="E40" s="236"/>
      <c r="F40" s="245"/>
      <c r="G40" s="236"/>
      <c r="H40" s="236"/>
      <c r="I40" s="236"/>
      <c r="J40" s="236" t="s">
        <v>34</v>
      </c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49"/>
      <c r="X40" s="249"/>
      <c r="Y40" s="249"/>
      <c r="Z40" s="249"/>
      <c r="AA40" s="240"/>
      <c r="AB40" s="244"/>
      <c r="AC40" s="244"/>
    </row>
    <row r="41" spans="1:29" s="201" customFormat="1">
      <c r="A41" s="236"/>
      <c r="B41" s="251"/>
      <c r="C41" s="247"/>
      <c r="D41" s="248"/>
      <c r="E41" s="236"/>
      <c r="F41" s="245"/>
      <c r="G41" s="236"/>
      <c r="H41" s="236"/>
      <c r="I41" s="236" t="s">
        <v>35</v>
      </c>
      <c r="J41" s="236" t="s">
        <v>33</v>
      </c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49"/>
      <c r="X41" s="249"/>
      <c r="Y41" s="249"/>
      <c r="Z41" s="249"/>
      <c r="AA41" s="240"/>
      <c r="AB41" s="244"/>
      <c r="AC41" s="244"/>
    </row>
    <row r="42" spans="1:29" s="201" customFormat="1">
      <c r="A42" s="236"/>
      <c r="B42" s="251"/>
      <c r="C42" s="247"/>
      <c r="D42" s="248"/>
      <c r="E42" s="236"/>
      <c r="F42" s="245"/>
      <c r="G42" s="236"/>
      <c r="H42" s="236"/>
      <c r="I42" s="236"/>
      <c r="J42" s="236" t="s">
        <v>34</v>
      </c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49"/>
      <c r="X42" s="249"/>
      <c r="Y42" s="249"/>
      <c r="Z42" s="249"/>
      <c r="AA42" s="240"/>
      <c r="AB42" s="244"/>
      <c r="AC42" s="244"/>
    </row>
    <row r="43" spans="1:29" s="201" customFormat="1">
      <c r="A43" s="236"/>
      <c r="B43" s="251"/>
      <c r="C43" s="247"/>
      <c r="D43" s="248"/>
      <c r="E43" s="236"/>
      <c r="F43" s="245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49"/>
      <c r="X43" s="249"/>
      <c r="Y43" s="249"/>
      <c r="Z43" s="249"/>
      <c r="AA43" s="240"/>
      <c r="AB43" s="244"/>
      <c r="AC43" s="244"/>
    </row>
    <row r="44" spans="1:29" s="201" customFormat="1">
      <c r="A44" s="236"/>
      <c r="B44" s="253" t="s">
        <v>186</v>
      </c>
      <c r="C44" s="247"/>
      <c r="E44" s="236"/>
      <c r="F44" s="245"/>
      <c r="G44" s="236"/>
      <c r="H44" s="236"/>
      <c r="I44" s="236" t="s">
        <v>6</v>
      </c>
      <c r="J44" s="236" t="s">
        <v>33</v>
      </c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49"/>
      <c r="X44" s="249"/>
      <c r="Y44" s="249"/>
      <c r="Z44" s="249"/>
      <c r="AA44" s="240"/>
      <c r="AB44" s="244"/>
      <c r="AC44" s="244"/>
    </row>
    <row r="45" spans="1:29" s="201" customFormat="1">
      <c r="A45" s="236"/>
      <c r="B45" s="251"/>
      <c r="C45" s="247"/>
      <c r="D45" s="248"/>
      <c r="E45" s="236"/>
      <c r="F45" s="245"/>
      <c r="G45" s="236"/>
      <c r="H45" s="236"/>
      <c r="I45" s="236"/>
      <c r="J45" s="236" t="s">
        <v>34</v>
      </c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49"/>
      <c r="X45" s="249"/>
      <c r="Y45" s="249"/>
      <c r="Z45" s="249"/>
      <c r="AA45" s="240"/>
      <c r="AB45" s="244"/>
      <c r="AC45" s="244"/>
    </row>
    <row r="46" spans="1:29" s="201" customFormat="1">
      <c r="A46" s="236"/>
      <c r="B46" s="251"/>
      <c r="C46" s="247"/>
      <c r="D46" s="248"/>
      <c r="E46" s="236"/>
      <c r="F46" s="245"/>
      <c r="G46" s="236"/>
      <c r="H46" s="236"/>
      <c r="I46" s="236" t="s">
        <v>35</v>
      </c>
      <c r="J46" s="236" t="s">
        <v>33</v>
      </c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49"/>
      <c r="X46" s="249"/>
      <c r="Y46" s="249"/>
      <c r="Z46" s="249"/>
      <c r="AA46" s="240"/>
      <c r="AB46" s="244"/>
      <c r="AC46" s="244"/>
    </row>
    <row r="47" spans="1:29" s="201" customFormat="1">
      <c r="A47" s="236"/>
      <c r="B47" s="251"/>
      <c r="C47" s="247"/>
      <c r="D47" s="248"/>
      <c r="E47" s="236"/>
      <c r="F47" s="245"/>
      <c r="G47" s="236"/>
      <c r="H47" s="236"/>
      <c r="I47" s="236"/>
      <c r="J47" s="236" t="s">
        <v>34</v>
      </c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49"/>
      <c r="X47" s="249"/>
      <c r="Y47" s="249"/>
      <c r="Z47" s="249"/>
      <c r="AA47" s="240"/>
      <c r="AB47" s="244"/>
      <c r="AC47" s="244"/>
    </row>
    <row r="48" spans="1:29" s="201" customFormat="1">
      <c r="A48" s="254"/>
      <c r="B48" s="255"/>
      <c r="C48" s="256"/>
      <c r="D48" s="257"/>
      <c r="E48" s="254"/>
      <c r="F48" s="258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9"/>
      <c r="X48" s="259"/>
      <c r="Y48" s="259"/>
      <c r="Z48" s="259"/>
      <c r="AA48" s="260"/>
      <c r="AB48" s="261"/>
      <c r="AC48" s="261"/>
    </row>
    <row r="49" spans="18:30">
      <c r="R49" s="198"/>
      <c r="V49" s="198"/>
      <c r="AA49" s="198"/>
      <c r="AD49" s="263"/>
    </row>
    <row r="50" spans="18:30">
      <c r="R50" s="198"/>
      <c r="V50" s="198"/>
      <c r="AA50" s="198"/>
      <c r="AD50" s="263"/>
    </row>
    <row r="51" spans="18:30">
      <c r="R51" s="198"/>
      <c r="V51" s="198"/>
      <c r="AA51" s="198"/>
      <c r="AD51" s="263"/>
    </row>
    <row r="52" spans="18:30">
      <c r="R52" s="198"/>
      <c r="V52" s="198"/>
      <c r="AA52" s="198"/>
      <c r="AD52" s="263"/>
    </row>
    <row r="53" spans="18:30">
      <c r="R53" s="198"/>
      <c r="V53" s="198"/>
      <c r="AA53" s="198"/>
      <c r="AD53" s="263"/>
    </row>
    <row r="54" spans="18:30">
      <c r="R54" s="198"/>
      <c r="V54" s="198"/>
      <c r="AA54" s="198"/>
      <c r="AD54" s="263"/>
    </row>
    <row r="55" spans="18:30">
      <c r="R55" s="198"/>
      <c r="V55" s="198"/>
      <c r="AA55" s="198"/>
      <c r="AD55" s="263"/>
    </row>
    <row r="56" spans="18:30">
      <c r="R56" s="198"/>
      <c r="V56" s="198"/>
      <c r="AA56" s="198"/>
      <c r="AD56" s="263"/>
    </row>
    <row r="57" spans="18:30">
      <c r="R57" s="198"/>
      <c r="V57" s="198"/>
      <c r="AA57" s="198"/>
      <c r="AD57" s="263"/>
    </row>
    <row r="58" spans="18:30">
      <c r="R58" s="198"/>
      <c r="V58" s="198"/>
      <c r="AA58" s="198"/>
      <c r="AD58" s="263"/>
    </row>
    <row r="59" spans="18:30">
      <c r="R59" s="198"/>
      <c r="V59" s="198"/>
      <c r="AA59" s="198"/>
      <c r="AD59" s="263"/>
    </row>
    <row r="60" spans="18:30">
      <c r="R60" s="198"/>
      <c r="V60" s="198"/>
      <c r="AA60" s="198"/>
      <c r="AD60" s="263"/>
    </row>
    <row r="61" spans="18:30">
      <c r="R61" s="198"/>
      <c r="V61" s="198"/>
      <c r="AA61" s="198"/>
      <c r="AD61" s="263"/>
    </row>
    <row r="62" spans="18:30">
      <c r="R62" s="198"/>
      <c r="V62" s="198"/>
      <c r="AA62" s="198"/>
      <c r="AD62" s="263"/>
    </row>
    <row r="63" spans="18:30">
      <c r="R63" s="198"/>
      <c r="V63" s="198"/>
      <c r="AA63" s="198"/>
      <c r="AD63" s="263"/>
    </row>
    <row r="64" spans="18:30">
      <c r="R64" s="198"/>
      <c r="V64" s="198"/>
      <c r="AA64" s="198"/>
      <c r="AD64" s="263"/>
    </row>
    <row r="65" spans="1:30">
      <c r="R65" s="198"/>
      <c r="V65" s="198"/>
      <c r="AA65" s="198"/>
      <c r="AD65" s="263"/>
    </row>
    <row r="66" spans="1:30">
      <c r="R66" s="198"/>
      <c r="V66" s="198"/>
      <c r="AA66" s="198"/>
      <c r="AD66" s="263"/>
    </row>
    <row r="67" spans="1:30" s="263" customFormat="1">
      <c r="A67" s="262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</row>
    <row r="68" spans="1:30" s="263" customFormat="1">
      <c r="A68" s="262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</row>
    <row r="69" spans="1:30">
      <c r="R69" s="198"/>
      <c r="V69" s="198"/>
      <c r="AA69" s="198"/>
      <c r="AD69" s="263"/>
    </row>
    <row r="70" spans="1:30">
      <c r="R70" s="198"/>
      <c r="V70" s="198"/>
      <c r="AA70" s="198"/>
      <c r="AD70" s="263"/>
    </row>
    <row r="71" spans="1:30">
      <c r="R71" s="198"/>
      <c r="V71" s="198"/>
      <c r="AA71" s="198"/>
      <c r="AD71" s="263"/>
    </row>
    <row r="72" spans="1:30">
      <c r="R72" s="198"/>
      <c r="V72" s="198"/>
      <c r="AA72" s="198"/>
      <c r="AD72" s="263"/>
    </row>
    <row r="73" spans="1:30">
      <c r="R73" s="198"/>
      <c r="V73" s="198"/>
      <c r="AA73" s="198"/>
      <c r="AD73" s="263"/>
    </row>
    <row r="74" spans="1:30">
      <c r="R74" s="198"/>
      <c r="V74" s="198"/>
      <c r="AA74" s="198"/>
      <c r="AD74" s="263"/>
    </row>
    <row r="75" spans="1:30">
      <c r="R75" s="198"/>
      <c r="V75" s="198"/>
      <c r="AA75" s="198"/>
      <c r="AD75" s="263"/>
    </row>
    <row r="76" spans="1:30">
      <c r="R76" s="198"/>
      <c r="V76" s="198"/>
      <c r="AA76" s="198"/>
      <c r="AD76" s="263"/>
    </row>
    <row r="77" spans="1:30">
      <c r="R77" s="198"/>
      <c r="V77" s="198"/>
      <c r="AA77" s="198"/>
      <c r="AD77" s="263"/>
    </row>
    <row r="78" spans="1:30">
      <c r="R78" s="198"/>
      <c r="V78" s="198"/>
      <c r="AA78" s="198"/>
      <c r="AD78" s="263"/>
    </row>
    <row r="79" spans="1:30">
      <c r="R79" s="198"/>
      <c r="V79" s="198"/>
      <c r="AA79" s="198"/>
      <c r="AD79" s="263"/>
    </row>
    <row r="80" spans="1:30">
      <c r="R80" s="198"/>
      <c r="V80" s="198"/>
      <c r="AA80" s="198"/>
      <c r="AD80" s="263"/>
    </row>
    <row r="81" spans="1:30">
      <c r="R81" s="198"/>
      <c r="V81" s="198"/>
      <c r="AA81" s="198"/>
      <c r="AD81" s="263"/>
    </row>
    <row r="82" spans="1:30">
      <c r="R82" s="198"/>
      <c r="V82" s="198"/>
      <c r="AA82" s="198"/>
      <c r="AD82" s="263"/>
    </row>
    <row r="83" spans="1:30">
      <c r="R83" s="198"/>
      <c r="V83" s="198"/>
      <c r="AA83" s="198"/>
      <c r="AD83" s="263"/>
    </row>
    <row r="84" spans="1:30">
      <c r="R84" s="198"/>
      <c r="V84" s="198"/>
      <c r="AA84" s="198"/>
      <c r="AD84" s="263"/>
    </row>
    <row r="85" spans="1:30" s="263" customFormat="1">
      <c r="A85" s="262"/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</row>
    <row r="86" spans="1:30">
      <c r="R86" s="198"/>
      <c r="V86" s="198"/>
      <c r="AA86" s="198"/>
      <c r="AD86" s="263"/>
    </row>
    <row r="87" spans="1:30">
      <c r="R87" s="198"/>
      <c r="V87" s="198"/>
      <c r="AA87" s="198"/>
      <c r="AD87" s="263"/>
    </row>
    <row r="88" spans="1:30">
      <c r="R88" s="198"/>
      <c r="V88" s="198"/>
      <c r="AA88" s="198"/>
      <c r="AD88" s="263"/>
    </row>
    <row r="89" spans="1:30">
      <c r="R89" s="198"/>
      <c r="V89" s="198"/>
      <c r="AA89" s="198"/>
      <c r="AD89" s="263"/>
    </row>
    <row r="90" spans="1:30">
      <c r="R90" s="198"/>
      <c r="V90" s="198"/>
      <c r="AA90" s="198"/>
      <c r="AD90" s="263"/>
    </row>
    <row r="91" spans="1:30">
      <c r="R91" s="198"/>
      <c r="V91" s="198"/>
      <c r="AA91" s="198"/>
      <c r="AD91" s="263"/>
    </row>
    <row r="92" spans="1:30">
      <c r="R92" s="198"/>
      <c r="V92" s="198"/>
      <c r="AA92" s="198"/>
      <c r="AD92" s="263"/>
    </row>
    <row r="93" spans="1:30">
      <c r="R93" s="198"/>
      <c r="V93" s="198"/>
      <c r="AA93" s="198"/>
      <c r="AD93" s="263"/>
    </row>
    <row r="94" spans="1:30">
      <c r="R94" s="198"/>
      <c r="V94" s="198"/>
      <c r="AA94" s="198"/>
      <c r="AD94" s="263"/>
    </row>
    <row r="95" spans="1:30">
      <c r="R95" s="198"/>
      <c r="V95" s="198"/>
      <c r="AA95" s="198"/>
      <c r="AD95" s="263"/>
    </row>
    <row r="96" spans="1:30">
      <c r="R96" s="198"/>
      <c r="V96" s="198"/>
      <c r="AA96" s="198"/>
      <c r="AD96" s="263"/>
    </row>
    <row r="97" spans="18:30">
      <c r="R97" s="198"/>
      <c r="V97" s="198"/>
      <c r="AA97" s="198"/>
      <c r="AD97" s="263"/>
    </row>
    <row r="98" spans="18:30">
      <c r="R98" s="198"/>
      <c r="V98" s="198"/>
      <c r="AA98" s="198"/>
      <c r="AD98" s="263"/>
    </row>
    <row r="99" spans="18:30">
      <c r="R99" s="198"/>
      <c r="V99" s="198"/>
      <c r="AA99" s="198"/>
      <c r="AD99" s="263"/>
    </row>
    <row r="100" spans="18:30">
      <c r="R100" s="198"/>
      <c r="V100" s="198"/>
      <c r="AA100" s="198"/>
      <c r="AD100" s="263"/>
    </row>
    <row r="101" spans="18:30">
      <c r="R101" s="198"/>
      <c r="V101" s="198"/>
      <c r="AA101" s="198"/>
      <c r="AD101" s="263"/>
    </row>
    <row r="102" spans="18:30">
      <c r="R102" s="198"/>
      <c r="V102" s="198"/>
      <c r="AA102" s="198"/>
      <c r="AD102" s="263"/>
    </row>
    <row r="103" spans="18:30">
      <c r="R103" s="198"/>
      <c r="V103" s="198"/>
      <c r="AA103" s="198"/>
      <c r="AD103" s="263"/>
    </row>
    <row r="104" spans="18:30">
      <c r="R104" s="198"/>
      <c r="V104" s="198"/>
      <c r="AA104" s="198"/>
      <c r="AD104" s="263"/>
    </row>
    <row r="105" spans="18:30">
      <c r="R105" s="198"/>
      <c r="V105" s="198"/>
      <c r="AA105" s="198"/>
      <c r="AD105" s="263"/>
    </row>
    <row r="106" spans="18:30">
      <c r="R106" s="198"/>
      <c r="V106" s="198"/>
      <c r="AA106" s="198"/>
      <c r="AD106" s="263"/>
    </row>
    <row r="107" spans="18:30">
      <c r="R107" s="198"/>
      <c r="V107" s="198"/>
      <c r="AA107" s="198"/>
      <c r="AD107" s="263"/>
    </row>
    <row r="108" spans="18:30">
      <c r="R108" s="198"/>
      <c r="V108" s="198"/>
      <c r="AA108" s="198"/>
      <c r="AD108" s="263"/>
    </row>
    <row r="109" spans="18:30">
      <c r="R109" s="198"/>
      <c r="V109" s="198"/>
      <c r="AA109" s="198"/>
      <c r="AD109" s="263"/>
    </row>
    <row r="110" spans="18:30">
      <c r="R110" s="198"/>
      <c r="V110" s="198"/>
      <c r="AA110" s="198"/>
      <c r="AD110" s="263"/>
    </row>
    <row r="111" spans="18:30">
      <c r="R111" s="198"/>
      <c r="V111" s="198"/>
      <c r="AA111" s="198"/>
      <c r="AD111" s="263"/>
    </row>
    <row r="112" spans="18:30">
      <c r="R112" s="198"/>
      <c r="V112" s="198"/>
      <c r="AA112" s="198"/>
      <c r="AD112" s="263"/>
    </row>
    <row r="113" spans="1:30">
      <c r="R113" s="198"/>
      <c r="V113" s="198"/>
      <c r="AA113" s="198"/>
      <c r="AD113" s="263"/>
    </row>
    <row r="114" spans="1:30">
      <c r="R114" s="198"/>
      <c r="V114" s="198"/>
      <c r="AA114" s="198"/>
      <c r="AD114" s="263"/>
    </row>
    <row r="115" spans="1:30">
      <c r="R115" s="198"/>
      <c r="V115" s="198"/>
      <c r="AA115" s="198"/>
      <c r="AD115" s="263"/>
    </row>
    <row r="116" spans="1:30">
      <c r="R116" s="198"/>
      <c r="V116" s="198"/>
      <c r="AA116" s="198"/>
      <c r="AD116" s="263"/>
    </row>
    <row r="117" spans="1:30">
      <c r="R117" s="198"/>
      <c r="V117" s="198"/>
      <c r="AA117" s="198"/>
      <c r="AD117" s="263"/>
    </row>
    <row r="118" spans="1:30">
      <c r="R118" s="198"/>
      <c r="V118" s="198"/>
      <c r="AA118" s="198"/>
      <c r="AD118" s="263"/>
    </row>
    <row r="119" spans="1:30">
      <c r="R119" s="198"/>
      <c r="V119" s="198"/>
      <c r="AA119" s="198"/>
      <c r="AD119" s="263"/>
    </row>
    <row r="120" spans="1:30">
      <c r="R120" s="198"/>
      <c r="V120" s="198"/>
      <c r="AA120" s="198"/>
      <c r="AD120" s="263"/>
    </row>
    <row r="121" spans="1:30">
      <c r="R121" s="198"/>
      <c r="V121" s="198"/>
      <c r="AA121" s="198"/>
      <c r="AD121" s="263"/>
    </row>
    <row r="122" spans="1:30">
      <c r="R122" s="198"/>
      <c r="V122" s="198"/>
      <c r="AA122" s="198"/>
      <c r="AD122" s="263"/>
    </row>
    <row r="123" spans="1:30">
      <c r="R123" s="198"/>
      <c r="V123" s="198"/>
      <c r="AA123" s="198"/>
      <c r="AD123" s="263"/>
    </row>
    <row r="124" spans="1:30">
      <c r="A124" s="203"/>
      <c r="B124" s="203"/>
      <c r="C124" s="203"/>
      <c r="D124" s="203"/>
      <c r="E124" s="203"/>
      <c r="F124" s="203"/>
      <c r="G124" s="203"/>
      <c r="H124" s="203"/>
      <c r="I124" s="207"/>
      <c r="J124" s="207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205"/>
      <c r="X124" s="205"/>
      <c r="Y124" s="205"/>
      <c r="Z124" s="205"/>
      <c r="AA124" s="206"/>
      <c r="AB124" s="200"/>
      <c r="AC124" s="200"/>
    </row>
    <row r="125" spans="1:30">
      <c r="V125" s="198"/>
    </row>
    <row r="126" spans="1:30">
      <c r="V126" s="198"/>
    </row>
    <row r="127" spans="1:30">
      <c r="V127" s="198"/>
    </row>
    <row r="128" spans="1:30">
      <c r="V128" s="198"/>
    </row>
    <row r="129" spans="1:29">
      <c r="V129" s="198"/>
    </row>
    <row r="130" spans="1:29">
      <c r="V130" s="198"/>
    </row>
    <row r="131" spans="1:29">
      <c r="V131" s="198"/>
    </row>
    <row r="132" spans="1:29">
      <c r="V132" s="198"/>
    </row>
    <row r="133" spans="1:29">
      <c r="V133" s="198"/>
    </row>
    <row r="134" spans="1:29">
      <c r="V134" s="198"/>
    </row>
    <row r="135" spans="1:29" s="263" customFormat="1">
      <c r="A135" s="262"/>
      <c r="B135" s="198"/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262"/>
      <c r="S135" s="198"/>
      <c r="T135" s="198"/>
      <c r="U135" s="198"/>
      <c r="V135" s="262"/>
      <c r="W135" s="198"/>
      <c r="X135" s="198"/>
      <c r="Y135" s="198"/>
      <c r="Z135" s="198"/>
      <c r="AA135" s="264"/>
      <c r="AB135" s="198"/>
      <c r="AC135" s="198"/>
    </row>
    <row r="136" spans="1:29">
      <c r="V136" s="198"/>
    </row>
    <row r="137" spans="1:29">
      <c r="V137" s="198"/>
    </row>
    <row r="138" spans="1:29">
      <c r="V138" s="198"/>
    </row>
    <row r="139" spans="1:29">
      <c r="V139" s="198"/>
    </row>
    <row r="140" spans="1:29">
      <c r="V140" s="198"/>
    </row>
    <row r="141" spans="1:29">
      <c r="V141" s="198"/>
    </row>
    <row r="142" spans="1:29">
      <c r="V142" s="198"/>
    </row>
    <row r="143" spans="1:29">
      <c r="V143" s="198"/>
    </row>
    <row r="144" spans="1:29">
      <c r="V144" s="198"/>
    </row>
    <row r="145" spans="1:29">
      <c r="V145" s="198"/>
    </row>
    <row r="146" spans="1:29">
      <c r="V146" s="198"/>
    </row>
    <row r="147" spans="1:29">
      <c r="V147" s="198"/>
    </row>
    <row r="148" spans="1:29">
      <c r="V148" s="198"/>
    </row>
    <row r="149" spans="1:29">
      <c r="V149" s="198"/>
    </row>
    <row r="150" spans="1:29">
      <c r="V150" s="198"/>
    </row>
    <row r="151" spans="1:29" s="263" customFormat="1">
      <c r="A151" s="262"/>
      <c r="B151" s="198"/>
      <c r="C151" s="198"/>
      <c r="D151" s="198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  <c r="P151" s="198"/>
      <c r="Q151" s="198"/>
      <c r="R151" s="262"/>
      <c r="S151" s="198"/>
      <c r="T151" s="198"/>
      <c r="U151" s="198"/>
      <c r="V151" s="262"/>
      <c r="W151" s="198"/>
      <c r="X151" s="198"/>
      <c r="Y151" s="198"/>
      <c r="Z151" s="198"/>
      <c r="AA151" s="264"/>
      <c r="AB151" s="198"/>
      <c r="AC151" s="198"/>
    </row>
    <row r="152" spans="1:29" s="263" customFormat="1">
      <c r="A152" s="262"/>
      <c r="B152" s="198"/>
      <c r="C152" s="198"/>
      <c r="D152" s="198"/>
      <c r="E152" s="198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  <c r="P152" s="198"/>
      <c r="Q152" s="198"/>
      <c r="R152" s="262"/>
      <c r="S152" s="198"/>
      <c r="T152" s="198"/>
      <c r="U152" s="198"/>
      <c r="V152" s="262"/>
      <c r="W152" s="198"/>
      <c r="X152" s="198"/>
      <c r="Y152" s="198"/>
      <c r="Z152" s="198"/>
      <c r="AA152" s="264"/>
      <c r="AB152" s="198"/>
      <c r="AC152" s="198"/>
    </row>
    <row r="153" spans="1:29" s="263" customFormat="1">
      <c r="A153" s="262"/>
      <c r="B153" s="198"/>
      <c r="C153" s="198"/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262"/>
      <c r="S153" s="198"/>
      <c r="T153" s="198"/>
      <c r="U153" s="198"/>
      <c r="V153" s="262"/>
      <c r="W153" s="198"/>
      <c r="X153" s="198"/>
      <c r="Y153" s="198"/>
      <c r="Z153" s="198"/>
      <c r="AA153" s="264"/>
      <c r="AB153" s="198"/>
      <c r="AC153" s="198"/>
    </row>
  </sheetData>
  <mergeCells count="21">
    <mergeCell ref="A1:AC1"/>
    <mergeCell ref="A2:AC2"/>
    <mergeCell ref="A3:AC3"/>
    <mergeCell ref="K12:M12"/>
    <mergeCell ref="N12:P12"/>
    <mergeCell ref="B11:D11"/>
    <mergeCell ref="I11:J11"/>
    <mergeCell ref="W11:Z11"/>
    <mergeCell ref="B13:D13"/>
    <mergeCell ref="I13:J13"/>
    <mergeCell ref="K11:V11"/>
    <mergeCell ref="T12:V12"/>
    <mergeCell ref="B12:D12"/>
    <mergeCell ref="I12:J12"/>
    <mergeCell ref="Q12:S12"/>
    <mergeCell ref="W18:Z18"/>
    <mergeCell ref="AA10:AC10"/>
    <mergeCell ref="X12:X13"/>
    <mergeCell ref="Y12:Y13"/>
    <mergeCell ref="W12:W13"/>
    <mergeCell ref="Z12:Z13"/>
  </mergeCells>
  <phoneticPr fontId="2" type="noConversion"/>
  <printOptions horizontalCentered="1"/>
  <pageMargins left="0.51181102362204722" right="0.51181102362204722" top="0.98425196850393704" bottom="0.51181102362204722" header="0.51181102362204722" footer="0.23622047244094491"/>
  <pageSetup paperSize="8" scale="65" orientation="landscape" r:id="rId1"/>
  <headerFooter alignWithMargins="0">
    <oddHeader>&amp;RF1-P-วผ-001
แก้ไขครั้งที่ 8</oddHeader>
    <oddFooter>&amp;Rแผน - ผลการปฏิบัติการประจำปี......1</oddFooter>
  </headerFooter>
  <ignoredErrors>
    <ignoredError sqref="A13 G13:J13 AA13:AB13 H19:H21 K19:K21 X19:X2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50"/>
  <sheetViews>
    <sheetView view="pageBreakPreview" zoomScale="90" zoomScaleNormal="90" zoomScaleSheetLayoutView="90" workbookViewId="0">
      <selection activeCell="F17" sqref="F17"/>
    </sheetView>
  </sheetViews>
  <sheetFormatPr defaultRowHeight="18.75"/>
  <cols>
    <col min="1" max="1" width="4.7109375" style="262" customWidth="1"/>
    <col min="2" max="2" width="6.5703125" style="198" customWidth="1"/>
    <col min="3" max="3" width="6.42578125" style="198" customWidth="1"/>
    <col min="4" max="4" width="47.85546875" style="198" customWidth="1"/>
    <col min="5" max="5" width="5.140625" style="198" customWidth="1"/>
    <col min="6" max="6" width="47.7109375" style="198" customWidth="1"/>
    <col min="7" max="7" width="12.28515625" style="198" customWidth="1"/>
    <col min="8" max="8" width="8.42578125" style="198" customWidth="1"/>
    <col min="9" max="9" width="5.7109375" style="198" customWidth="1"/>
    <col min="10" max="10" width="9" style="198" customWidth="1"/>
    <col min="11" max="15" width="5.7109375" style="198" customWidth="1"/>
    <col min="16" max="16" width="6.140625" style="198" customWidth="1"/>
    <col min="17" max="17" width="5.7109375" style="198" customWidth="1"/>
    <col min="18" max="18" width="5.7109375" style="262" customWidth="1"/>
    <col min="19" max="21" width="5.7109375" style="198" customWidth="1"/>
    <col min="22" max="22" width="8" style="262" customWidth="1"/>
    <col min="23" max="23" width="9" style="198" customWidth="1"/>
    <col min="24" max="24" width="8.28515625" style="198" customWidth="1"/>
    <col min="25" max="25" width="6.7109375" style="198" customWidth="1"/>
    <col min="26" max="26" width="8.85546875" style="198" customWidth="1"/>
    <col min="27" max="27" width="22.5703125" style="264" customWidth="1"/>
    <col min="28" max="28" width="15.28515625" style="198" customWidth="1"/>
    <col min="29" max="29" width="12.140625" style="198" customWidth="1"/>
    <col min="30" max="16384" width="9.140625" style="197"/>
  </cols>
  <sheetData>
    <row r="1" spans="1:29" s="281" customFormat="1" ht="23.25">
      <c r="A1" s="355" t="s">
        <v>53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</row>
    <row r="2" spans="1:29" s="281" customFormat="1" ht="23.25">
      <c r="A2" s="355" t="s">
        <v>109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</row>
    <row r="3" spans="1:29" s="281" customFormat="1" ht="23.25">
      <c r="A3" s="355" t="s">
        <v>110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</row>
    <row r="4" spans="1:29" s="281" customFormat="1" ht="23.25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</row>
    <row r="5" spans="1:29" s="288" customFormat="1">
      <c r="A5" s="282" t="s">
        <v>117</v>
      </c>
      <c r="B5" s="283"/>
      <c r="C5" s="283"/>
      <c r="D5" s="283"/>
      <c r="E5" s="283"/>
      <c r="F5" s="283"/>
      <c r="G5" s="284"/>
      <c r="H5" s="284"/>
      <c r="I5" s="285"/>
      <c r="J5" s="285"/>
      <c r="K5" s="286"/>
      <c r="L5" s="286"/>
      <c r="M5" s="284"/>
      <c r="N5" s="284"/>
      <c r="O5" s="284"/>
      <c r="P5" s="283" t="s">
        <v>112</v>
      </c>
      <c r="Q5" s="285"/>
      <c r="R5" s="285"/>
      <c r="S5" s="285"/>
      <c r="T5" s="285"/>
      <c r="U5" s="285"/>
      <c r="V5" s="285"/>
      <c r="W5" s="287"/>
      <c r="X5" s="287"/>
      <c r="Y5" s="287"/>
      <c r="Z5" s="287"/>
      <c r="AA5" s="285"/>
      <c r="AB5" s="283"/>
      <c r="AC5" s="283"/>
    </row>
    <row r="6" spans="1:29" s="288" customFormat="1">
      <c r="A6" s="282" t="s">
        <v>118</v>
      </c>
      <c r="B6" s="283"/>
      <c r="C6" s="283"/>
      <c r="D6" s="283"/>
      <c r="E6" s="283"/>
      <c r="F6" s="283"/>
      <c r="G6" s="284"/>
      <c r="H6" s="284"/>
      <c r="I6" s="285"/>
      <c r="J6" s="285"/>
      <c r="K6" s="286"/>
      <c r="L6" s="286"/>
      <c r="M6" s="284"/>
      <c r="N6" s="284"/>
      <c r="O6" s="284"/>
      <c r="P6" s="283" t="s">
        <v>111</v>
      </c>
      <c r="Q6" s="285"/>
      <c r="R6" s="285"/>
      <c r="S6" s="285"/>
      <c r="T6" s="285"/>
      <c r="U6" s="285"/>
      <c r="V6" s="285"/>
      <c r="W6" s="287"/>
      <c r="X6" s="287"/>
      <c r="Y6" s="287"/>
      <c r="Z6" s="287"/>
      <c r="AA6" s="285"/>
      <c r="AB6" s="283"/>
      <c r="AC6" s="283"/>
    </row>
    <row r="7" spans="1:29" s="288" customFormat="1">
      <c r="A7" s="282" t="s">
        <v>119</v>
      </c>
      <c r="B7" s="283"/>
      <c r="C7" s="283"/>
      <c r="D7" s="283"/>
      <c r="E7" s="283"/>
      <c r="F7" s="283"/>
      <c r="G7" s="284"/>
      <c r="H7" s="284"/>
      <c r="I7" s="285"/>
      <c r="J7" s="285"/>
      <c r="K7" s="286"/>
      <c r="L7" s="286"/>
      <c r="M7" s="284"/>
      <c r="N7" s="284"/>
      <c r="O7" s="284"/>
      <c r="P7" s="283" t="s">
        <v>114</v>
      </c>
      <c r="Q7" s="285"/>
      <c r="R7" s="285"/>
      <c r="S7" s="285"/>
      <c r="T7" s="285"/>
      <c r="U7" s="285"/>
      <c r="V7" s="285"/>
      <c r="W7" s="287"/>
      <c r="X7" s="287"/>
      <c r="Y7" s="287"/>
      <c r="Z7" s="287"/>
      <c r="AA7" s="285"/>
      <c r="AB7" s="283"/>
      <c r="AC7" s="283"/>
    </row>
    <row r="8" spans="1:29" s="288" customFormat="1">
      <c r="A8" s="282" t="s">
        <v>120</v>
      </c>
      <c r="B8" s="283"/>
      <c r="C8" s="283"/>
      <c r="D8" s="283"/>
      <c r="E8" s="283"/>
      <c r="F8" s="283"/>
      <c r="G8" s="284"/>
      <c r="H8" s="284"/>
      <c r="I8" s="285"/>
      <c r="J8" s="285"/>
      <c r="K8" s="286"/>
      <c r="L8" s="286"/>
      <c r="M8" s="284"/>
      <c r="N8" s="284"/>
      <c r="O8" s="284"/>
      <c r="P8" s="289" t="s">
        <v>113</v>
      </c>
      <c r="Q8" s="285"/>
      <c r="R8" s="285"/>
      <c r="S8" s="285"/>
      <c r="T8" s="285"/>
      <c r="U8" s="285"/>
      <c r="V8" s="285"/>
      <c r="W8" s="287"/>
      <c r="X8" s="287"/>
      <c r="Y8" s="287"/>
      <c r="Z8" s="287"/>
      <c r="AA8" s="285"/>
      <c r="AB8" s="290"/>
      <c r="AC8" s="290"/>
    </row>
    <row r="9" spans="1:29" s="288" customFormat="1">
      <c r="A9" s="282" t="s">
        <v>121</v>
      </c>
      <c r="B9" s="283"/>
      <c r="C9" s="283"/>
      <c r="D9" s="283"/>
      <c r="E9" s="283"/>
      <c r="F9" s="283"/>
      <c r="G9" s="284"/>
      <c r="H9" s="284"/>
      <c r="I9" s="285"/>
      <c r="J9" s="285"/>
      <c r="K9" s="286"/>
      <c r="L9" s="286"/>
      <c r="M9" s="284"/>
      <c r="N9" s="284"/>
      <c r="O9" s="284"/>
      <c r="P9" s="283" t="s">
        <v>115</v>
      </c>
      <c r="Q9" s="285"/>
      <c r="R9" s="285"/>
      <c r="S9" s="285"/>
      <c r="T9" s="285"/>
      <c r="U9" s="285"/>
      <c r="V9" s="285"/>
      <c r="W9" s="287"/>
      <c r="X9" s="287"/>
      <c r="Y9" s="287"/>
      <c r="Z9" s="287"/>
      <c r="AA9" s="285"/>
      <c r="AB9" s="291"/>
      <c r="AC9" s="291"/>
    </row>
    <row r="10" spans="1:29" s="288" customFormat="1">
      <c r="B10" s="283"/>
      <c r="C10" s="283"/>
      <c r="D10" s="283"/>
      <c r="E10" s="283"/>
      <c r="F10" s="283"/>
      <c r="G10" s="284"/>
      <c r="H10" s="284"/>
      <c r="I10" s="285"/>
      <c r="J10" s="285"/>
      <c r="K10" s="286"/>
      <c r="L10" s="286"/>
      <c r="M10" s="284"/>
      <c r="N10" s="284"/>
      <c r="O10" s="284"/>
      <c r="P10" s="292"/>
      <c r="Q10" s="285"/>
      <c r="R10" s="285"/>
      <c r="S10" s="285"/>
      <c r="T10" s="285"/>
      <c r="U10" s="285"/>
      <c r="V10" s="285"/>
      <c r="W10" s="287"/>
      <c r="X10" s="287"/>
      <c r="Y10" s="287"/>
      <c r="Z10" s="287"/>
      <c r="AA10" s="356" t="s">
        <v>1</v>
      </c>
      <c r="AB10" s="356"/>
      <c r="AC10" s="356"/>
    </row>
    <row r="11" spans="1:29" s="201" customFormat="1" ht="21">
      <c r="A11" s="210" t="s">
        <v>2</v>
      </c>
      <c r="B11" s="346" t="s">
        <v>65</v>
      </c>
      <c r="C11" s="347"/>
      <c r="D11" s="348"/>
      <c r="E11" s="212" t="s">
        <v>2</v>
      </c>
      <c r="F11" s="213" t="s">
        <v>3</v>
      </c>
      <c r="G11" s="211" t="s">
        <v>4</v>
      </c>
      <c r="H11" s="214" t="s">
        <v>5</v>
      </c>
      <c r="I11" s="346" t="s">
        <v>6</v>
      </c>
      <c r="J11" s="348"/>
      <c r="K11" s="337" t="s">
        <v>116</v>
      </c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9"/>
      <c r="W11" s="337" t="s">
        <v>87</v>
      </c>
      <c r="X11" s="338"/>
      <c r="Y11" s="338"/>
      <c r="Z11" s="339"/>
      <c r="AA11" s="215"/>
      <c r="AB11" s="216"/>
      <c r="AC11" s="217"/>
    </row>
    <row r="12" spans="1:29" s="201" customFormat="1" ht="21">
      <c r="A12" s="218" t="s">
        <v>7</v>
      </c>
      <c r="B12" s="340"/>
      <c r="C12" s="341"/>
      <c r="D12" s="342"/>
      <c r="E12" s="219" t="s">
        <v>84</v>
      </c>
      <c r="F12" s="219" t="s">
        <v>134</v>
      </c>
      <c r="G12" s="220" t="s">
        <v>8</v>
      </c>
      <c r="H12" s="221" t="s">
        <v>9</v>
      </c>
      <c r="I12" s="343" t="s">
        <v>10</v>
      </c>
      <c r="J12" s="344"/>
      <c r="K12" s="337" t="s">
        <v>11</v>
      </c>
      <c r="L12" s="338"/>
      <c r="M12" s="339"/>
      <c r="N12" s="337" t="s">
        <v>12</v>
      </c>
      <c r="O12" s="338"/>
      <c r="P12" s="339"/>
      <c r="Q12" s="337" t="s">
        <v>13</v>
      </c>
      <c r="R12" s="338"/>
      <c r="S12" s="339"/>
      <c r="T12" s="337" t="s">
        <v>14</v>
      </c>
      <c r="U12" s="338"/>
      <c r="V12" s="339"/>
      <c r="W12" s="330" t="s">
        <v>15</v>
      </c>
      <c r="X12" s="330" t="s">
        <v>16</v>
      </c>
      <c r="Y12" s="330" t="s">
        <v>17</v>
      </c>
      <c r="Z12" s="330" t="s">
        <v>0</v>
      </c>
      <c r="AA12" s="222" t="s">
        <v>18</v>
      </c>
      <c r="AB12" s="221" t="s">
        <v>19</v>
      </c>
      <c r="AC12" s="220" t="s">
        <v>20</v>
      </c>
    </row>
    <row r="13" spans="1:29" s="201" customFormat="1" ht="21">
      <c r="A13" s="223"/>
      <c r="B13" s="332"/>
      <c r="C13" s="333"/>
      <c r="D13" s="334"/>
      <c r="E13" s="293"/>
      <c r="F13" s="294"/>
      <c r="G13" s="224"/>
      <c r="H13" s="224"/>
      <c r="I13" s="335"/>
      <c r="J13" s="336"/>
      <c r="K13" s="225" t="s">
        <v>21</v>
      </c>
      <c r="L13" s="225" t="s">
        <v>22</v>
      </c>
      <c r="M13" s="225" t="s">
        <v>23</v>
      </c>
      <c r="N13" s="225" t="s">
        <v>24</v>
      </c>
      <c r="O13" s="225" t="s">
        <v>25</v>
      </c>
      <c r="P13" s="225" t="s">
        <v>26</v>
      </c>
      <c r="Q13" s="225" t="s">
        <v>27</v>
      </c>
      <c r="R13" s="225" t="s">
        <v>28</v>
      </c>
      <c r="S13" s="225" t="s">
        <v>29</v>
      </c>
      <c r="T13" s="225" t="s">
        <v>30</v>
      </c>
      <c r="U13" s="225" t="s">
        <v>31</v>
      </c>
      <c r="V13" s="225" t="s">
        <v>32</v>
      </c>
      <c r="W13" s="331"/>
      <c r="X13" s="331"/>
      <c r="Y13" s="331"/>
      <c r="Z13" s="331"/>
      <c r="AA13" s="226"/>
      <c r="AB13" s="227"/>
      <c r="AC13" s="295"/>
    </row>
    <row r="14" spans="1:29" s="303" customFormat="1" ht="26.25" customHeight="1">
      <c r="A14" s="296"/>
      <c r="B14" s="297" t="s">
        <v>122</v>
      </c>
      <c r="C14" s="298"/>
      <c r="D14" s="299"/>
      <c r="E14" s="296"/>
      <c r="F14" s="300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301"/>
      <c r="X14" s="301"/>
      <c r="Y14" s="301"/>
      <c r="Z14" s="301"/>
      <c r="AA14" s="296"/>
      <c r="AB14" s="302"/>
      <c r="AC14" s="302"/>
    </row>
    <row r="15" spans="1:29" s="303" customFormat="1" ht="26.25" customHeight="1">
      <c r="A15" s="304"/>
      <c r="B15" s="305" t="s">
        <v>123</v>
      </c>
      <c r="C15" s="285"/>
      <c r="D15" s="306"/>
      <c r="E15" s="304"/>
      <c r="F15" s="307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8"/>
      <c r="X15" s="308"/>
      <c r="Y15" s="308"/>
      <c r="Z15" s="308"/>
      <c r="AA15" s="309"/>
      <c r="AB15" s="307"/>
      <c r="AC15" s="307"/>
    </row>
    <row r="16" spans="1:29" s="303" customFormat="1" ht="26.25" customHeight="1">
      <c r="A16" s="304"/>
      <c r="B16" s="305" t="s">
        <v>124</v>
      </c>
      <c r="C16" s="285"/>
      <c r="D16" s="306"/>
      <c r="E16" s="304"/>
      <c r="F16" s="309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8"/>
      <c r="X16" s="308"/>
      <c r="Y16" s="308"/>
      <c r="Z16" s="308"/>
      <c r="AA16" s="309"/>
      <c r="AB16" s="307"/>
      <c r="AC16" s="307"/>
    </row>
    <row r="17" spans="1:29" s="303" customFormat="1" ht="26.25" customHeight="1">
      <c r="A17" s="304"/>
      <c r="B17" s="305" t="s">
        <v>125</v>
      </c>
      <c r="C17" s="285"/>
      <c r="D17" s="306"/>
      <c r="E17" s="304"/>
      <c r="F17" s="309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10"/>
      <c r="X17" s="310"/>
      <c r="Y17" s="310"/>
      <c r="Z17" s="310"/>
      <c r="AA17" s="304"/>
      <c r="AB17" s="307"/>
      <c r="AC17" s="307"/>
    </row>
    <row r="18" spans="1:29" s="303" customFormat="1" ht="26.25" customHeight="1">
      <c r="A18" s="304"/>
      <c r="B18" s="311" t="s">
        <v>126</v>
      </c>
      <c r="C18" s="285"/>
      <c r="D18" s="306"/>
      <c r="E18" s="312" t="s">
        <v>127</v>
      </c>
      <c r="F18" s="304"/>
      <c r="G18" s="304" t="s">
        <v>128</v>
      </c>
      <c r="H18" s="304" t="s">
        <v>129</v>
      </c>
      <c r="I18" s="304" t="s">
        <v>6</v>
      </c>
      <c r="J18" s="304" t="s">
        <v>33</v>
      </c>
      <c r="K18" s="349" t="s">
        <v>130</v>
      </c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1"/>
      <c r="W18" s="352" t="s">
        <v>212</v>
      </c>
      <c r="X18" s="353"/>
      <c r="Y18" s="353"/>
      <c r="Z18" s="354"/>
      <c r="AA18" s="304" t="s">
        <v>131</v>
      </c>
      <c r="AB18" s="304" t="s">
        <v>132</v>
      </c>
      <c r="AC18" s="304" t="s">
        <v>133</v>
      </c>
    </row>
    <row r="19" spans="1:29" s="303" customFormat="1" ht="26.25" customHeight="1">
      <c r="A19" s="304"/>
      <c r="B19" s="313"/>
      <c r="C19" s="285"/>
      <c r="D19" s="306"/>
      <c r="E19" s="304"/>
      <c r="F19" s="309"/>
      <c r="G19" s="304"/>
      <c r="H19" s="304"/>
      <c r="I19" s="304"/>
      <c r="J19" s="304" t="s">
        <v>34</v>
      </c>
      <c r="K19" s="349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1"/>
      <c r="W19" s="310"/>
      <c r="X19" s="310"/>
      <c r="Y19" s="310"/>
      <c r="Z19" s="310"/>
      <c r="AA19" s="304"/>
      <c r="AB19" s="307"/>
      <c r="AC19" s="307"/>
    </row>
    <row r="20" spans="1:29" s="303" customFormat="1" ht="26.25" customHeight="1">
      <c r="A20" s="304"/>
      <c r="B20" s="313"/>
      <c r="C20" s="285"/>
      <c r="D20" s="306"/>
      <c r="E20" s="304"/>
      <c r="F20" s="309"/>
      <c r="G20" s="304"/>
      <c r="H20" s="314"/>
      <c r="I20" s="304" t="s">
        <v>35</v>
      </c>
      <c r="J20" s="304" t="s">
        <v>33</v>
      </c>
      <c r="K20" s="31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10"/>
      <c r="X20" s="314"/>
      <c r="Y20" s="310"/>
      <c r="Z20" s="310"/>
      <c r="AA20" s="304"/>
      <c r="AB20" s="307"/>
      <c r="AC20" s="307"/>
    </row>
    <row r="21" spans="1:29" s="303" customFormat="1" ht="26.25" customHeight="1">
      <c r="A21" s="304"/>
      <c r="B21" s="313"/>
      <c r="C21" s="285"/>
      <c r="D21" s="306"/>
      <c r="E21" s="304"/>
      <c r="F21" s="309"/>
      <c r="G21" s="304"/>
      <c r="H21" s="314"/>
      <c r="I21" s="304"/>
      <c r="J21" s="304" t="s">
        <v>34</v>
      </c>
      <c r="K21" s="31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10"/>
      <c r="X21" s="314"/>
      <c r="Y21" s="310"/>
      <c r="Z21" s="310"/>
      <c r="AA21" s="304"/>
      <c r="AB21" s="307"/>
      <c r="AC21" s="307"/>
    </row>
    <row r="22" spans="1:29" s="303" customFormat="1" ht="26.25" customHeight="1">
      <c r="A22" s="304"/>
      <c r="B22" s="313"/>
      <c r="C22" s="285"/>
      <c r="D22" s="306"/>
      <c r="E22" s="304"/>
      <c r="F22" s="309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10"/>
      <c r="X22" s="310"/>
      <c r="Y22" s="310"/>
      <c r="Z22" s="310"/>
      <c r="AA22" s="304"/>
      <c r="AB22" s="307"/>
      <c r="AC22" s="307"/>
    </row>
    <row r="23" spans="1:29" s="303" customFormat="1" ht="26.25" customHeight="1">
      <c r="A23" s="304"/>
      <c r="B23" s="311" t="s">
        <v>213</v>
      </c>
      <c r="C23" s="285"/>
      <c r="D23" s="315"/>
      <c r="E23" s="304"/>
      <c r="F23" s="309"/>
      <c r="G23" s="304"/>
      <c r="H23" s="304"/>
      <c r="I23" s="304" t="s">
        <v>6</v>
      </c>
      <c r="J23" s="304" t="s">
        <v>33</v>
      </c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10"/>
      <c r="X23" s="310"/>
      <c r="Y23" s="310"/>
      <c r="Z23" s="310"/>
      <c r="AA23" s="304"/>
      <c r="AB23" s="307"/>
      <c r="AC23" s="307"/>
    </row>
    <row r="24" spans="1:29" s="303" customFormat="1" ht="26.25" customHeight="1">
      <c r="A24" s="304"/>
      <c r="B24" s="313"/>
      <c r="C24" s="285"/>
      <c r="D24" s="306"/>
      <c r="E24" s="304"/>
      <c r="F24" s="309"/>
      <c r="G24" s="304"/>
      <c r="H24" s="304"/>
      <c r="I24" s="304"/>
      <c r="J24" s="304" t="s">
        <v>34</v>
      </c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10"/>
      <c r="X24" s="310"/>
      <c r="Y24" s="310"/>
      <c r="Z24" s="310"/>
      <c r="AA24" s="304"/>
      <c r="AB24" s="307"/>
      <c r="AC24" s="307"/>
    </row>
    <row r="25" spans="1:29" s="303" customFormat="1" ht="26.25" customHeight="1">
      <c r="A25" s="304"/>
      <c r="B25" s="313"/>
      <c r="C25" s="285"/>
      <c r="D25" s="306"/>
      <c r="E25" s="304"/>
      <c r="F25" s="309"/>
      <c r="G25" s="304"/>
      <c r="H25" s="304"/>
      <c r="I25" s="304" t="s">
        <v>35</v>
      </c>
      <c r="J25" s="304" t="s">
        <v>33</v>
      </c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10"/>
      <c r="X25" s="310"/>
      <c r="Y25" s="310"/>
      <c r="Z25" s="310"/>
      <c r="AA25" s="304"/>
      <c r="AB25" s="307"/>
      <c r="AC25" s="307"/>
    </row>
    <row r="26" spans="1:29" s="303" customFormat="1" ht="26.25" customHeight="1">
      <c r="A26" s="304"/>
      <c r="B26" s="313"/>
      <c r="C26" s="285"/>
      <c r="D26" s="306"/>
      <c r="E26" s="304"/>
      <c r="F26" s="309"/>
      <c r="G26" s="304"/>
      <c r="H26" s="304"/>
      <c r="I26" s="304"/>
      <c r="J26" s="304" t="s">
        <v>34</v>
      </c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10"/>
      <c r="X26" s="310"/>
      <c r="Y26" s="310"/>
      <c r="Z26" s="310"/>
      <c r="AA26" s="304"/>
      <c r="AB26" s="307"/>
      <c r="AC26" s="307"/>
    </row>
    <row r="27" spans="1:29" s="303" customFormat="1" ht="26.25" customHeight="1">
      <c r="A27" s="304"/>
      <c r="B27" s="313"/>
      <c r="C27" s="285"/>
      <c r="D27" s="306"/>
      <c r="E27" s="304"/>
      <c r="F27" s="309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10"/>
      <c r="X27" s="310"/>
      <c r="Y27" s="310"/>
      <c r="Z27" s="310"/>
      <c r="AA27" s="304"/>
      <c r="AB27" s="307"/>
      <c r="AC27" s="307"/>
    </row>
    <row r="28" spans="1:29" s="303" customFormat="1" ht="26.25" customHeight="1">
      <c r="A28" s="304"/>
      <c r="B28" s="311" t="s">
        <v>214</v>
      </c>
      <c r="C28" s="315"/>
      <c r="E28" s="304"/>
      <c r="F28" s="309"/>
      <c r="G28" s="304"/>
      <c r="H28" s="304"/>
      <c r="I28" s="304" t="s">
        <v>6</v>
      </c>
      <c r="J28" s="304" t="s">
        <v>33</v>
      </c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10"/>
      <c r="X28" s="310"/>
      <c r="Y28" s="310"/>
      <c r="Z28" s="310"/>
      <c r="AA28" s="304"/>
      <c r="AB28" s="307"/>
      <c r="AC28" s="307"/>
    </row>
    <row r="29" spans="1:29" s="303" customFormat="1" ht="26.25" customHeight="1">
      <c r="A29" s="304"/>
      <c r="B29" s="313"/>
      <c r="C29" s="285"/>
      <c r="D29" s="306"/>
      <c r="E29" s="304"/>
      <c r="F29" s="309"/>
      <c r="G29" s="304"/>
      <c r="H29" s="304"/>
      <c r="I29" s="304"/>
      <c r="J29" s="304" t="s">
        <v>34</v>
      </c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10"/>
      <c r="X29" s="310"/>
      <c r="Y29" s="310"/>
      <c r="Z29" s="310"/>
      <c r="AA29" s="304"/>
      <c r="AB29" s="307"/>
      <c r="AC29" s="307"/>
    </row>
    <row r="30" spans="1:29" s="303" customFormat="1" ht="26.25" customHeight="1">
      <c r="A30" s="304"/>
      <c r="B30" s="313"/>
      <c r="C30" s="285"/>
      <c r="D30" s="306"/>
      <c r="E30" s="304"/>
      <c r="F30" s="309"/>
      <c r="G30" s="304"/>
      <c r="H30" s="304"/>
      <c r="I30" s="304" t="s">
        <v>35</v>
      </c>
      <c r="J30" s="304" t="s">
        <v>33</v>
      </c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10"/>
      <c r="X30" s="310"/>
      <c r="Y30" s="310"/>
      <c r="Z30" s="310"/>
      <c r="AA30" s="304"/>
      <c r="AB30" s="307"/>
      <c r="AC30" s="307"/>
    </row>
    <row r="31" spans="1:29" s="303" customFormat="1" ht="26.25" customHeight="1">
      <c r="A31" s="304"/>
      <c r="B31" s="313"/>
      <c r="C31" s="285"/>
      <c r="D31" s="306"/>
      <c r="E31" s="304"/>
      <c r="F31" s="309"/>
      <c r="G31" s="304"/>
      <c r="H31" s="304"/>
      <c r="I31" s="304"/>
      <c r="J31" s="304" t="s">
        <v>34</v>
      </c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10"/>
      <c r="X31" s="310"/>
      <c r="Y31" s="310"/>
      <c r="Z31" s="310"/>
      <c r="AA31" s="304"/>
      <c r="AB31" s="307"/>
      <c r="AC31" s="307"/>
    </row>
    <row r="32" spans="1:29" s="303" customFormat="1" ht="26.25" customHeight="1">
      <c r="A32" s="304"/>
      <c r="B32" s="311" t="s">
        <v>209</v>
      </c>
      <c r="C32" s="285"/>
      <c r="D32" s="306"/>
      <c r="E32" s="304"/>
      <c r="F32" s="309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10"/>
      <c r="X32" s="310"/>
      <c r="Y32" s="310"/>
      <c r="Z32" s="310"/>
      <c r="AA32" s="304"/>
      <c r="AB32" s="307"/>
      <c r="AC32" s="307"/>
    </row>
    <row r="33" spans="1:30" s="303" customFormat="1" ht="26.25" customHeight="1">
      <c r="A33" s="304"/>
      <c r="B33" s="324" t="s">
        <v>210</v>
      </c>
      <c r="C33" s="285"/>
      <c r="E33" s="304"/>
      <c r="F33" s="309"/>
      <c r="G33" s="304"/>
      <c r="H33" s="304"/>
      <c r="I33" s="304" t="s">
        <v>6</v>
      </c>
      <c r="J33" s="304" t="s">
        <v>33</v>
      </c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10"/>
      <c r="X33" s="310"/>
      <c r="Y33" s="310"/>
      <c r="Z33" s="310"/>
      <c r="AA33" s="304"/>
      <c r="AB33" s="307"/>
      <c r="AC33" s="307"/>
    </row>
    <row r="34" spans="1:30" s="303" customFormat="1" ht="26.25" customHeight="1">
      <c r="A34" s="304"/>
      <c r="B34" s="313"/>
      <c r="C34" s="285"/>
      <c r="D34" s="306"/>
      <c r="E34" s="304"/>
      <c r="F34" s="309"/>
      <c r="G34" s="304"/>
      <c r="H34" s="304"/>
      <c r="I34" s="304"/>
      <c r="J34" s="304" t="s">
        <v>34</v>
      </c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10"/>
      <c r="X34" s="310"/>
      <c r="Y34" s="310"/>
      <c r="Z34" s="310"/>
      <c r="AA34" s="304"/>
      <c r="AB34" s="307"/>
      <c r="AC34" s="307"/>
    </row>
    <row r="35" spans="1:30" s="303" customFormat="1" ht="26.25" customHeight="1">
      <c r="A35" s="304"/>
      <c r="B35" s="313"/>
      <c r="C35" s="285"/>
      <c r="D35" s="306"/>
      <c r="E35" s="304"/>
      <c r="F35" s="309"/>
      <c r="G35" s="304"/>
      <c r="H35" s="304"/>
      <c r="I35" s="304" t="s">
        <v>35</v>
      </c>
      <c r="J35" s="304" t="s">
        <v>33</v>
      </c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10"/>
      <c r="X35" s="310"/>
      <c r="Y35" s="310"/>
      <c r="Z35" s="310"/>
      <c r="AA35" s="304"/>
      <c r="AB35" s="307"/>
      <c r="AC35" s="307"/>
    </row>
    <row r="36" spans="1:30" s="303" customFormat="1" ht="26.25" customHeight="1">
      <c r="A36" s="304"/>
      <c r="B36" s="313"/>
      <c r="C36" s="285"/>
      <c r="D36" s="306"/>
      <c r="E36" s="304"/>
      <c r="F36" s="309"/>
      <c r="G36" s="304"/>
      <c r="H36" s="304"/>
      <c r="I36" s="304"/>
      <c r="J36" s="304" t="s">
        <v>34</v>
      </c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10"/>
      <c r="X36" s="310"/>
      <c r="Y36" s="310"/>
      <c r="Z36" s="310"/>
      <c r="AA36" s="304"/>
      <c r="AB36" s="307"/>
      <c r="AC36" s="307"/>
    </row>
    <row r="37" spans="1:30" s="303" customFormat="1" ht="26.25" customHeight="1">
      <c r="A37" s="304"/>
      <c r="B37" s="324" t="s">
        <v>211</v>
      </c>
      <c r="C37" s="285"/>
      <c r="E37" s="304"/>
      <c r="F37" s="309"/>
      <c r="G37" s="304"/>
      <c r="H37" s="304"/>
      <c r="I37" s="304" t="s">
        <v>6</v>
      </c>
      <c r="J37" s="304" t="s">
        <v>33</v>
      </c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10"/>
      <c r="X37" s="310"/>
      <c r="Y37" s="310"/>
      <c r="Z37" s="310"/>
      <c r="AA37" s="304"/>
      <c r="AB37" s="307"/>
      <c r="AC37" s="307"/>
    </row>
    <row r="38" spans="1:30" s="303" customFormat="1" ht="26.25" customHeight="1">
      <c r="A38" s="304"/>
      <c r="B38" s="313"/>
      <c r="C38" s="285"/>
      <c r="D38" s="306"/>
      <c r="E38" s="304"/>
      <c r="F38" s="309"/>
      <c r="G38" s="304"/>
      <c r="H38" s="304"/>
      <c r="I38" s="304"/>
      <c r="J38" s="304" t="s">
        <v>34</v>
      </c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10"/>
      <c r="X38" s="310"/>
      <c r="Y38" s="310"/>
      <c r="Z38" s="310"/>
      <c r="AA38" s="304"/>
      <c r="AB38" s="307"/>
      <c r="AC38" s="307"/>
    </row>
    <row r="39" spans="1:30" s="303" customFormat="1" ht="26.25" customHeight="1">
      <c r="A39" s="304"/>
      <c r="B39" s="313"/>
      <c r="C39" s="285"/>
      <c r="D39" s="306"/>
      <c r="E39" s="304"/>
      <c r="F39" s="309"/>
      <c r="G39" s="304"/>
      <c r="H39" s="304"/>
      <c r="I39" s="304" t="s">
        <v>35</v>
      </c>
      <c r="J39" s="304" t="s">
        <v>33</v>
      </c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10"/>
      <c r="X39" s="310"/>
      <c r="Y39" s="310"/>
      <c r="Z39" s="310"/>
      <c r="AA39" s="304"/>
      <c r="AB39" s="307"/>
      <c r="AC39" s="307"/>
    </row>
    <row r="40" spans="1:30" s="303" customFormat="1" ht="26.25" customHeight="1">
      <c r="A40" s="304"/>
      <c r="B40" s="313"/>
      <c r="C40" s="285"/>
      <c r="D40" s="306"/>
      <c r="E40" s="304"/>
      <c r="F40" s="309"/>
      <c r="G40" s="304"/>
      <c r="H40" s="304"/>
      <c r="I40" s="304"/>
      <c r="J40" s="304" t="s">
        <v>34</v>
      </c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10"/>
      <c r="X40" s="310"/>
      <c r="Y40" s="310"/>
      <c r="Z40" s="310"/>
      <c r="AA40" s="304"/>
      <c r="AB40" s="307"/>
      <c r="AC40" s="307"/>
    </row>
    <row r="41" spans="1:30" s="303" customFormat="1" ht="26.25" customHeight="1">
      <c r="A41" s="304"/>
      <c r="B41" s="324" t="s">
        <v>157</v>
      </c>
      <c r="C41" s="285"/>
      <c r="E41" s="304"/>
      <c r="F41" s="309"/>
      <c r="G41" s="304"/>
      <c r="H41" s="304"/>
      <c r="I41" s="304" t="s">
        <v>6</v>
      </c>
      <c r="J41" s="304" t="s">
        <v>33</v>
      </c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10"/>
      <c r="X41" s="310"/>
      <c r="Y41" s="310"/>
      <c r="Z41" s="310"/>
      <c r="AA41" s="304"/>
      <c r="AB41" s="307"/>
      <c r="AC41" s="307"/>
    </row>
    <row r="42" spans="1:30" s="303" customFormat="1" ht="26.25" customHeight="1">
      <c r="A42" s="304"/>
      <c r="B42" s="313"/>
      <c r="C42" s="285"/>
      <c r="D42" s="306"/>
      <c r="E42" s="304"/>
      <c r="F42" s="309"/>
      <c r="G42" s="304"/>
      <c r="H42" s="304"/>
      <c r="I42" s="304"/>
      <c r="J42" s="304" t="s">
        <v>34</v>
      </c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10"/>
      <c r="X42" s="310"/>
      <c r="Y42" s="310"/>
      <c r="Z42" s="310"/>
      <c r="AA42" s="304"/>
      <c r="AB42" s="307"/>
      <c r="AC42" s="307"/>
    </row>
    <row r="43" spans="1:30" s="303" customFormat="1" ht="26.25" customHeight="1">
      <c r="A43" s="304"/>
      <c r="B43" s="313"/>
      <c r="C43" s="285"/>
      <c r="D43" s="306"/>
      <c r="E43" s="304"/>
      <c r="F43" s="309"/>
      <c r="G43" s="304"/>
      <c r="H43" s="304"/>
      <c r="I43" s="304" t="s">
        <v>35</v>
      </c>
      <c r="J43" s="304" t="s">
        <v>33</v>
      </c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10"/>
      <c r="X43" s="310"/>
      <c r="Y43" s="310"/>
      <c r="Z43" s="310"/>
      <c r="AA43" s="304"/>
      <c r="AB43" s="307"/>
      <c r="AC43" s="307"/>
    </row>
    <row r="44" spans="1:30" s="303" customFormat="1" ht="26.25" customHeight="1">
      <c r="A44" s="304"/>
      <c r="B44" s="313"/>
      <c r="C44" s="285"/>
      <c r="D44" s="306"/>
      <c r="E44" s="304"/>
      <c r="F44" s="309"/>
      <c r="G44" s="304"/>
      <c r="H44" s="304"/>
      <c r="I44" s="304"/>
      <c r="J44" s="304" t="s">
        <v>34</v>
      </c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10"/>
      <c r="X44" s="310"/>
      <c r="Y44" s="310"/>
      <c r="Z44" s="310"/>
      <c r="AA44" s="304"/>
      <c r="AB44" s="307"/>
      <c r="AC44" s="307"/>
    </row>
    <row r="45" spans="1:30" s="303" customFormat="1" ht="26.25" customHeight="1">
      <c r="A45" s="316"/>
      <c r="B45" s="317"/>
      <c r="C45" s="318"/>
      <c r="D45" s="319"/>
      <c r="E45" s="316"/>
      <c r="F45" s="320"/>
      <c r="G45" s="316"/>
      <c r="H45" s="316"/>
      <c r="I45" s="316"/>
      <c r="J45" s="316"/>
      <c r="K45" s="316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21"/>
      <c r="X45" s="321"/>
      <c r="Y45" s="321"/>
      <c r="Z45" s="321"/>
      <c r="AA45" s="316"/>
      <c r="AB45" s="322"/>
      <c r="AC45" s="322"/>
    </row>
    <row r="46" spans="1:30">
      <c r="B46" s="323" t="s">
        <v>106</v>
      </c>
      <c r="R46" s="198"/>
      <c r="V46" s="198"/>
      <c r="AA46" s="198"/>
      <c r="AD46" s="263"/>
    </row>
    <row r="47" spans="1:30">
      <c r="R47" s="198"/>
      <c r="V47" s="198"/>
      <c r="AA47" s="198"/>
      <c r="AD47" s="263"/>
    </row>
    <row r="48" spans="1:30">
      <c r="R48" s="198"/>
      <c r="V48" s="198"/>
      <c r="AA48" s="198"/>
      <c r="AD48" s="263"/>
    </row>
    <row r="49" spans="1:30">
      <c r="R49" s="198"/>
      <c r="V49" s="198"/>
      <c r="AA49" s="198"/>
      <c r="AD49" s="263"/>
    </row>
    <row r="50" spans="1:30">
      <c r="R50" s="198"/>
      <c r="V50" s="198"/>
      <c r="AA50" s="198"/>
      <c r="AD50" s="263"/>
    </row>
    <row r="51" spans="1:30">
      <c r="R51" s="198"/>
      <c r="V51" s="198"/>
      <c r="AA51" s="198"/>
      <c r="AD51" s="263"/>
    </row>
    <row r="52" spans="1:30">
      <c r="R52" s="198"/>
      <c r="V52" s="198"/>
      <c r="AA52" s="198"/>
      <c r="AD52" s="263"/>
    </row>
    <row r="53" spans="1:30">
      <c r="R53" s="198"/>
      <c r="V53" s="198"/>
      <c r="AA53" s="198"/>
      <c r="AD53" s="263"/>
    </row>
    <row r="54" spans="1:30">
      <c r="R54" s="198"/>
      <c r="V54" s="198"/>
      <c r="AA54" s="198"/>
      <c r="AD54" s="263"/>
    </row>
    <row r="55" spans="1:30">
      <c r="R55" s="198"/>
      <c r="V55" s="198"/>
      <c r="AA55" s="198"/>
      <c r="AD55" s="263"/>
    </row>
    <row r="56" spans="1:30">
      <c r="R56" s="198"/>
      <c r="V56" s="198"/>
      <c r="AA56" s="198"/>
      <c r="AD56" s="263"/>
    </row>
    <row r="57" spans="1:30">
      <c r="R57" s="198"/>
      <c r="V57" s="198"/>
      <c r="AA57" s="198"/>
      <c r="AD57" s="263"/>
    </row>
    <row r="58" spans="1:30">
      <c r="R58" s="198"/>
      <c r="V58" s="198"/>
      <c r="AA58" s="198"/>
      <c r="AD58" s="263"/>
    </row>
    <row r="59" spans="1:30">
      <c r="R59" s="198"/>
      <c r="V59" s="198"/>
      <c r="AA59" s="198"/>
      <c r="AD59" s="263"/>
    </row>
    <row r="60" spans="1:30">
      <c r="R60" s="198"/>
      <c r="V60" s="198"/>
      <c r="AA60" s="198"/>
      <c r="AD60" s="263"/>
    </row>
    <row r="61" spans="1:30">
      <c r="R61" s="198"/>
      <c r="V61" s="198"/>
      <c r="AA61" s="198"/>
      <c r="AD61" s="263"/>
    </row>
    <row r="62" spans="1:30">
      <c r="R62" s="198"/>
      <c r="V62" s="198"/>
      <c r="AA62" s="198"/>
      <c r="AD62" s="263"/>
    </row>
    <row r="63" spans="1:30">
      <c r="R63" s="198"/>
      <c r="V63" s="198"/>
      <c r="AA63" s="198"/>
      <c r="AD63" s="263"/>
    </row>
    <row r="64" spans="1:30" s="263" customFormat="1">
      <c r="A64" s="262"/>
      <c r="B64" s="198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</row>
    <row r="65" spans="1:30" s="263" customFormat="1">
      <c r="A65" s="262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</row>
    <row r="66" spans="1:30">
      <c r="R66" s="198"/>
      <c r="V66" s="198"/>
      <c r="AA66" s="198"/>
      <c r="AD66" s="263"/>
    </row>
    <row r="67" spans="1:30">
      <c r="R67" s="198"/>
      <c r="V67" s="198"/>
      <c r="AA67" s="198"/>
      <c r="AD67" s="263"/>
    </row>
    <row r="68" spans="1:30">
      <c r="R68" s="198"/>
      <c r="V68" s="198"/>
      <c r="AA68" s="198"/>
      <c r="AD68" s="263"/>
    </row>
    <row r="69" spans="1:30">
      <c r="R69" s="198"/>
      <c r="V69" s="198"/>
      <c r="AA69" s="198"/>
      <c r="AD69" s="263"/>
    </row>
    <row r="70" spans="1:30">
      <c r="R70" s="198"/>
      <c r="V70" s="198"/>
      <c r="AA70" s="198"/>
      <c r="AD70" s="263"/>
    </row>
    <row r="71" spans="1:30">
      <c r="R71" s="198"/>
      <c r="V71" s="198"/>
      <c r="AA71" s="198"/>
      <c r="AD71" s="263"/>
    </row>
    <row r="72" spans="1:30">
      <c r="R72" s="198"/>
      <c r="V72" s="198"/>
      <c r="AA72" s="198"/>
      <c r="AD72" s="263"/>
    </row>
    <row r="73" spans="1:30">
      <c r="R73" s="198"/>
      <c r="V73" s="198"/>
      <c r="AA73" s="198"/>
      <c r="AD73" s="263"/>
    </row>
    <row r="74" spans="1:30">
      <c r="R74" s="198"/>
      <c r="V74" s="198"/>
      <c r="AA74" s="198"/>
      <c r="AD74" s="263"/>
    </row>
    <row r="75" spans="1:30">
      <c r="R75" s="198"/>
      <c r="V75" s="198"/>
      <c r="AA75" s="198"/>
      <c r="AD75" s="263"/>
    </row>
    <row r="76" spans="1:30">
      <c r="R76" s="198"/>
      <c r="V76" s="198"/>
      <c r="AA76" s="198"/>
      <c r="AD76" s="263"/>
    </row>
    <row r="77" spans="1:30">
      <c r="R77" s="198"/>
      <c r="V77" s="198"/>
      <c r="AA77" s="198"/>
      <c r="AD77" s="263"/>
    </row>
    <row r="78" spans="1:30">
      <c r="R78" s="198"/>
      <c r="V78" s="198"/>
      <c r="AA78" s="198"/>
      <c r="AD78" s="263"/>
    </row>
    <row r="79" spans="1:30">
      <c r="R79" s="198"/>
      <c r="V79" s="198"/>
      <c r="AA79" s="198"/>
      <c r="AD79" s="263"/>
    </row>
    <row r="80" spans="1:30">
      <c r="R80" s="198"/>
      <c r="V80" s="198"/>
      <c r="AA80" s="198"/>
      <c r="AD80" s="263"/>
    </row>
    <row r="81" spans="1:30">
      <c r="R81" s="198"/>
      <c r="V81" s="198"/>
      <c r="AA81" s="198"/>
      <c r="AD81" s="263"/>
    </row>
    <row r="82" spans="1:30" s="263" customFormat="1">
      <c r="A82" s="262"/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</row>
    <row r="83" spans="1:30">
      <c r="R83" s="198"/>
      <c r="V83" s="198"/>
      <c r="AA83" s="198"/>
      <c r="AD83" s="263"/>
    </row>
    <row r="84" spans="1:30">
      <c r="R84" s="198"/>
      <c r="V84" s="198"/>
      <c r="AA84" s="198"/>
      <c r="AD84" s="263"/>
    </row>
    <row r="85" spans="1:30">
      <c r="R85" s="198"/>
      <c r="V85" s="198"/>
      <c r="AA85" s="198"/>
      <c r="AD85" s="263"/>
    </row>
    <row r="86" spans="1:30">
      <c r="R86" s="198"/>
      <c r="V86" s="198"/>
      <c r="AA86" s="198"/>
      <c r="AD86" s="263"/>
    </row>
    <row r="87" spans="1:30">
      <c r="R87" s="198"/>
      <c r="V87" s="198"/>
      <c r="AA87" s="198"/>
      <c r="AD87" s="263"/>
    </row>
    <row r="88" spans="1:30">
      <c r="R88" s="198"/>
      <c r="V88" s="198"/>
      <c r="AA88" s="198"/>
      <c r="AD88" s="263"/>
    </row>
    <row r="89" spans="1:30">
      <c r="R89" s="198"/>
      <c r="V89" s="198"/>
      <c r="AA89" s="198"/>
      <c r="AD89" s="263"/>
    </row>
    <row r="90" spans="1:30">
      <c r="R90" s="198"/>
      <c r="V90" s="198"/>
      <c r="AA90" s="198"/>
      <c r="AD90" s="263"/>
    </row>
    <row r="91" spans="1:30">
      <c r="R91" s="198"/>
      <c r="V91" s="198"/>
      <c r="AA91" s="198"/>
      <c r="AD91" s="263"/>
    </row>
    <row r="92" spans="1:30">
      <c r="R92" s="198"/>
      <c r="V92" s="198"/>
      <c r="AA92" s="198"/>
      <c r="AD92" s="263"/>
    </row>
    <row r="93" spans="1:30">
      <c r="R93" s="198"/>
      <c r="V93" s="198"/>
      <c r="AA93" s="198"/>
      <c r="AD93" s="263"/>
    </row>
    <row r="94" spans="1:30">
      <c r="R94" s="198"/>
      <c r="V94" s="198"/>
      <c r="AA94" s="198"/>
      <c r="AD94" s="263"/>
    </row>
    <row r="95" spans="1:30">
      <c r="R95" s="198"/>
      <c r="V95" s="198"/>
      <c r="AA95" s="198"/>
      <c r="AD95" s="263"/>
    </row>
    <row r="96" spans="1:30">
      <c r="R96" s="198"/>
      <c r="V96" s="198"/>
      <c r="AA96" s="198"/>
      <c r="AD96" s="263"/>
    </row>
    <row r="97" spans="18:30">
      <c r="R97" s="198"/>
      <c r="V97" s="198"/>
      <c r="AA97" s="198"/>
      <c r="AD97" s="263"/>
    </row>
    <row r="98" spans="18:30">
      <c r="R98" s="198"/>
      <c r="V98" s="198"/>
      <c r="AA98" s="198"/>
      <c r="AD98" s="263"/>
    </row>
    <row r="99" spans="18:30">
      <c r="R99" s="198"/>
      <c r="V99" s="198"/>
      <c r="AA99" s="198"/>
      <c r="AD99" s="263"/>
    </row>
    <row r="100" spans="18:30">
      <c r="R100" s="198"/>
      <c r="V100" s="198"/>
      <c r="AA100" s="198"/>
      <c r="AD100" s="263"/>
    </row>
    <row r="101" spans="18:30">
      <c r="R101" s="198"/>
      <c r="V101" s="198"/>
      <c r="AA101" s="198"/>
      <c r="AD101" s="263"/>
    </row>
    <row r="102" spans="18:30">
      <c r="R102" s="198"/>
      <c r="V102" s="198"/>
      <c r="AA102" s="198"/>
      <c r="AD102" s="263"/>
    </row>
    <row r="103" spans="18:30">
      <c r="R103" s="198"/>
      <c r="V103" s="198"/>
      <c r="AA103" s="198"/>
      <c r="AD103" s="263"/>
    </row>
    <row r="104" spans="18:30">
      <c r="R104" s="198"/>
      <c r="V104" s="198"/>
      <c r="AA104" s="198"/>
      <c r="AD104" s="263"/>
    </row>
    <row r="105" spans="18:30">
      <c r="R105" s="198"/>
      <c r="V105" s="198"/>
      <c r="AA105" s="198"/>
      <c r="AD105" s="263"/>
    </row>
    <row r="106" spans="18:30">
      <c r="R106" s="198"/>
      <c r="V106" s="198"/>
      <c r="AA106" s="198"/>
      <c r="AD106" s="263"/>
    </row>
    <row r="107" spans="18:30">
      <c r="R107" s="198"/>
      <c r="V107" s="198"/>
      <c r="AA107" s="198"/>
      <c r="AD107" s="263"/>
    </row>
    <row r="108" spans="18:30">
      <c r="R108" s="198"/>
      <c r="V108" s="198"/>
      <c r="AA108" s="198"/>
      <c r="AD108" s="263"/>
    </row>
    <row r="109" spans="18:30">
      <c r="R109" s="198"/>
      <c r="V109" s="198"/>
      <c r="AA109" s="198"/>
      <c r="AD109" s="263"/>
    </row>
    <row r="110" spans="18:30">
      <c r="R110" s="198"/>
      <c r="V110" s="198"/>
      <c r="AA110" s="198"/>
      <c r="AD110" s="263"/>
    </row>
    <row r="111" spans="18:30">
      <c r="R111" s="198"/>
      <c r="V111" s="198"/>
      <c r="AA111" s="198"/>
      <c r="AD111" s="263"/>
    </row>
    <row r="112" spans="18:30">
      <c r="R112" s="198"/>
      <c r="V112" s="198"/>
      <c r="AA112" s="198"/>
      <c r="AD112" s="263"/>
    </row>
    <row r="113" spans="1:30">
      <c r="R113" s="198"/>
      <c r="V113" s="198"/>
      <c r="AA113" s="198"/>
      <c r="AD113" s="263"/>
    </row>
    <row r="114" spans="1:30">
      <c r="R114" s="198"/>
      <c r="V114" s="198"/>
      <c r="AA114" s="198"/>
      <c r="AD114" s="263"/>
    </row>
    <row r="115" spans="1:30">
      <c r="R115" s="198"/>
      <c r="V115" s="198"/>
      <c r="AA115" s="198"/>
      <c r="AD115" s="263"/>
    </row>
    <row r="116" spans="1:30">
      <c r="R116" s="198"/>
      <c r="V116" s="198"/>
      <c r="AA116" s="198"/>
      <c r="AD116" s="263"/>
    </row>
    <row r="117" spans="1:30">
      <c r="R117" s="198"/>
      <c r="V117" s="198"/>
      <c r="AA117" s="198"/>
      <c r="AD117" s="263"/>
    </row>
    <row r="118" spans="1:30">
      <c r="R118" s="198"/>
      <c r="V118" s="198"/>
      <c r="AA118" s="198"/>
      <c r="AD118" s="263"/>
    </row>
    <row r="119" spans="1:30">
      <c r="R119" s="198"/>
      <c r="V119" s="198"/>
      <c r="AA119" s="198"/>
      <c r="AD119" s="263"/>
    </row>
    <row r="120" spans="1:30">
      <c r="R120" s="198"/>
      <c r="V120" s="198"/>
      <c r="AA120" s="198"/>
      <c r="AD120" s="263"/>
    </row>
    <row r="121" spans="1:30">
      <c r="A121" s="203"/>
      <c r="B121" s="203"/>
      <c r="C121" s="203"/>
      <c r="D121" s="203"/>
      <c r="E121" s="203"/>
      <c r="F121" s="203"/>
      <c r="G121" s="203"/>
      <c r="H121" s="203"/>
      <c r="I121" s="207"/>
      <c r="J121" s="207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205"/>
      <c r="X121" s="205"/>
      <c r="Y121" s="205"/>
      <c r="Z121" s="205"/>
      <c r="AA121" s="206"/>
      <c r="AB121" s="200"/>
      <c r="AC121" s="200"/>
    </row>
    <row r="122" spans="1:30">
      <c r="V122" s="198"/>
    </row>
    <row r="123" spans="1:30">
      <c r="V123" s="198"/>
    </row>
    <row r="124" spans="1:30">
      <c r="V124" s="198"/>
    </row>
    <row r="125" spans="1:30">
      <c r="V125" s="198"/>
    </row>
    <row r="126" spans="1:30">
      <c r="V126" s="198"/>
    </row>
    <row r="127" spans="1:30">
      <c r="V127" s="198"/>
    </row>
    <row r="128" spans="1:30">
      <c r="V128" s="198"/>
    </row>
    <row r="129" spans="1:29">
      <c r="V129" s="198"/>
    </row>
    <row r="130" spans="1:29">
      <c r="V130" s="198"/>
    </row>
    <row r="131" spans="1:29">
      <c r="V131" s="198"/>
    </row>
    <row r="132" spans="1:29" s="263" customFormat="1">
      <c r="A132" s="262"/>
      <c r="B132" s="198"/>
      <c r="C132" s="198"/>
      <c r="D132" s="198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262"/>
      <c r="S132" s="198"/>
      <c r="T132" s="198"/>
      <c r="U132" s="198"/>
      <c r="V132" s="262"/>
      <c r="W132" s="198"/>
      <c r="X132" s="198"/>
      <c r="Y132" s="198"/>
      <c r="Z132" s="198"/>
      <c r="AA132" s="264"/>
      <c r="AB132" s="198"/>
      <c r="AC132" s="198"/>
    </row>
    <row r="133" spans="1:29">
      <c r="V133" s="198"/>
    </row>
    <row r="134" spans="1:29">
      <c r="V134" s="198"/>
    </row>
    <row r="135" spans="1:29">
      <c r="V135" s="198"/>
    </row>
    <row r="136" spans="1:29">
      <c r="V136" s="198"/>
    </row>
    <row r="137" spans="1:29">
      <c r="V137" s="198"/>
    </row>
    <row r="138" spans="1:29">
      <c r="V138" s="198"/>
    </row>
    <row r="139" spans="1:29">
      <c r="V139" s="198"/>
    </row>
    <row r="140" spans="1:29">
      <c r="V140" s="198"/>
    </row>
    <row r="141" spans="1:29">
      <c r="V141" s="198"/>
    </row>
    <row r="142" spans="1:29">
      <c r="V142" s="198"/>
    </row>
    <row r="143" spans="1:29">
      <c r="V143" s="198"/>
    </row>
    <row r="144" spans="1:29">
      <c r="V144" s="198"/>
    </row>
    <row r="145" spans="1:29">
      <c r="V145" s="198"/>
    </row>
    <row r="146" spans="1:29">
      <c r="V146" s="198"/>
    </row>
    <row r="147" spans="1:29">
      <c r="V147" s="198"/>
    </row>
    <row r="148" spans="1:29" s="263" customFormat="1">
      <c r="A148" s="262"/>
      <c r="B148" s="198"/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  <c r="P148" s="198"/>
      <c r="Q148" s="198"/>
      <c r="R148" s="262"/>
      <c r="S148" s="198"/>
      <c r="T148" s="198"/>
      <c r="U148" s="198"/>
      <c r="V148" s="262"/>
      <c r="W148" s="198"/>
      <c r="X148" s="198"/>
      <c r="Y148" s="198"/>
      <c r="Z148" s="198"/>
      <c r="AA148" s="264"/>
      <c r="AB148" s="198"/>
      <c r="AC148" s="198"/>
    </row>
    <row r="149" spans="1:29" s="263" customFormat="1">
      <c r="A149" s="262"/>
      <c r="B149" s="198"/>
      <c r="C149" s="198"/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  <c r="P149" s="198"/>
      <c r="Q149" s="198"/>
      <c r="R149" s="262"/>
      <c r="S149" s="198"/>
      <c r="T149" s="198"/>
      <c r="U149" s="198"/>
      <c r="V149" s="262"/>
      <c r="W149" s="198"/>
      <c r="X149" s="198"/>
      <c r="Y149" s="198"/>
      <c r="Z149" s="198"/>
      <c r="AA149" s="264"/>
      <c r="AB149" s="198"/>
      <c r="AC149" s="198"/>
    </row>
    <row r="150" spans="1:29" s="263" customFormat="1">
      <c r="A150" s="262"/>
      <c r="B150" s="198"/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  <c r="P150" s="198"/>
      <c r="Q150" s="198"/>
      <c r="R150" s="262"/>
      <c r="S150" s="198"/>
      <c r="T150" s="198"/>
      <c r="U150" s="198"/>
      <c r="V150" s="262"/>
      <c r="W150" s="198"/>
      <c r="X150" s="198"/>
      <c r="Y150" s="198"/>
      <c r="Z150" s="198"/>
      <c r="AA150" s="264"/>
      <c r="AB150" s="198"/>
      <c r="AC150" s="198"/>
    </row>
  </sheetData>
  <mergeCells count="22">
    <mergeCell ref="B11:D11"/>
    <mergeCell ref="I11:J11"/>
    <mergeCell ref="B13:D13"/>
    <mergeCell ref="I13:J13"/>
    <mergeCell ref="A1:AC1"/>
    <mergeCell ref="A2:AC2"/>
    <mergeCell ref="A3:AC3"/>
    <mergeCell ref="AA10:AC10"/>
    <mergeCell ref="K11:V11"/>
    <mergeCell ref="W11:Z11"/>
    <mergeCell ref="X12:X13"/>
    <mergeCell ref="Y12:Y13"/>
    <mergeCell ref="B12:D12"/>
    <mergeCell ref="I12:J12"/>
    <mergeCell ref="K18:V19"/>
    <mergeCell ref="W18:Z18"/>
    <mergeCell ref="W12:W13"/>
    <mergeCell ref="Z12:Z13"/>
    <mergeCell ref="K12:M12"/>
    <mergeCell ref="N12:P12"/>
    <mergeCell ref="Q12:S12"/>
    <mergeCell ref="T12:V12"/>
  </mergeCells>
  <phoneticPr fontId="2" type="noConversion"/>
  <printOptions horizontalCentered="1"/>
  <pageMargins left="0.51181102362204722" right="0.51181102362204722" top="0.98425196850393704" bottom="0.51181102362204722" header="0.51181102362204722" footer="0.23622047244094491"/>
  <pageSetup paperSize="8" scale="65" orientation="landscape" r:id="rId1"/>
  <headerFooter alignWithMargins="0">
    <oddHeader>&amp;RF1-P-วผ-001
แก้ไขครั้งที่ 8</oddHeader>
    <oddFooter>&amp;Rแผน - ผลการปฏิบัติการประจำปี......1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51"/>
  <sheetViews>
    <sheetView view="pageBreakPreview" zoomScale="90" zoomScaleNormal="100" zoomScaleSheetLayoutView="90" workbookViewId="0">
      <selection activeCell="H9" sqref="H9"/>
    </sheetView>
  </sheetViews>
  <sheetFormatPr defaultRowHeight="21"/>
  <cols>
    <col min="1" max="1" width="4.7109375" style="13" customWidth="1"/>
    <col min="2" max="2" width="6.5703125" style="12" customWidth="1"/>
    <col min="3" max="3" width="6.42578125" style="12" customWidth="1"/>
    <col min="4" max="4" width="47.85546875" style="12" customWidth="1"/>
    <col min="5" max="5" width="5.140625" style="12" customWidth="1"/>
    <col min="6" max="6" width="47.7109375" style="12" customWidth="1"/>
    <col min="7" max="7" width="12.28515625" style="12" customWidth="1"/>
    <col min="8" max="8" width="8.42578125" style="12" customWidth="1"/>
    <col min="9" max="9" width="5.7109375" style="12" customWidth="1"/>
    <col min="10" max="10" width="9" style="12" customWidth="1"/>
    <col min="11" max="15" width="5.7109375" style="12" customWidth="1"/>
    <col min="16" max="16" width="6.140625" style="12" customWidth="1"/>
    <col min="17" max="17" width="5.7109375" style="12" customWidth="1"/>
    <col min="18" max="18" width="5.7109375" style="13" customWidth="1"/>
    <col min="19" max="21" width="5.7109375" style="12" customWidth="1"/>
    <col min="22" max="22" width="8" style="13" customWidth="1"/>
    <col min="23" max="23" width="9" style="12" customWidth="1"/>
    <col min="24" max="24" width="8.28515625" style="12" customWidth="1"/>
    <col min="25" max="25" width="6.7109375" style="12" customWidth="1"/>
    <col min="26" max="26" width="8.85546875" style="12" customWidth="1"/>
    <col min="27" max="27" width="22.5703125" style="16" customWidth="1"/>
    <col min="28" max="28" width="15.28515625" style="12" customWidth="1"/>
    <col min="29" max="29" width="12.140625" style="12" customWidth="1"/>
    <col min="30" max="16384" width="9.140625" style="1"/>
  </cols>
  <sheetData>
    <row r="1" spans="1:29" ht="26.25">
      <c r="A1" s="359" t="s">
        <v>53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</row>
    <row r="2" spans="1:29" ht="26.25">
      <c r="A2" s="360" t="s">
        <v>158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</row>
    <row r="3" spans="1:29" ht="26.25">
      <c r="A3" s="360" t="s">
        <v>148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</row>
    <row r="4" spans="1:29" ht="27" thickBo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5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</row>
    <row r="5" spans="1:29" s="12" customFormat="1" ht="21" customHeight="1">
      <c r="A5" s="84" t="s">
        <v>88</v>
      </c>
      <c r="B5" s="85"/>
      <c r="C5" s="85"/>
      <c r="D5" s="85"/>
      <c r="E5" s="86"/>
      <c r="F5" s="87"/>
      <c r="G5" s="14"/>
      <c r="H5" s="13"/>
      <c r="P5" s="94" t="s">
        <v>91</v>
      </c>
      <c r="Q5" s="85"/>
      <c r="R5" s="86"/>
      <c r="S5" s="85"/>
      <c r="T5" s="85"/>
      <c r="U5" s="85"/>
      <c r="V5" s="86"/>
      <c r="W5" s="85"/>
      <c r="X5" s="85"/>
      <c r="Y5" s="85"/>
      <c r="Z5" s="85"/>
      <c r="AA5" s="95"/>
      <c r="AB5" s="85"/>
      <c r="AC5" s="87"/>
    </row>
    <row r="6" spans="1:29" s="12" customFormat="1" ht="21" customHeight="1" thickBot="1">
      <c r="A6" s="88" t="s">
        <v>90</v>
      </c>
      <c r="B6" s="15"/>
      <c r="C6" s="15"/>
      <c r="D6" s="15"/>
      <c r="E6" s="51"/>
      <c r="F6" s="89"/>
      <c r="H6" s="13"/>
      <c r="P6" s="96" t="s">
        <v>89</v>
      </c>
      <c r="Q6" s="91"/>
      <c r="R6" s="92"/>
      <c r="S6" s="91"/>
      <c r="T6" s="91"/>
      <c r="U6" s="91"/>
      <c r="V6" s="92"/>
      <c r="W6" s="91"/>
      <c r="X6" s="91"/>
      <c r="Y6" s="91"/>
      <c r="Z6" s="91"/>
      <c r="AA6" s="97"/>
      <c r="AB6" s="91"/>
      <c r="AC6" s="93"/>
    </row>
    <row r="7" spans="1:29" s="12" customFormat="1" ht="21" customHeight="1" thickBot="1">
      <c r="A7" s="88" t="s">
        <v>92</v>
      </c>
      <c r="B7" s="15"/>
      <c r="C7" s="15"/>
      <c r="D7" s="15"/>
      <c r="E7" s="51"/>
      <c r="F7" s="89"/>
      <c r="H7" s="13"/>
      <c r="P7" s="15" t="s">
        <v>94</v>
      </c>
      <c r="Q7" s="15"/>
      <c r="R7" s="51"/>
      <c r="S7" s="15"/>
      <c r="T7" s="15"/>
      <c r="U7" s="15"/>
      <c r="V7" s="51"/>
      <c r="W7" s="15"/>
      <c r="X7" s="15"/>
      <c r="Y7" s="15"/>
      <c r="Z7" s="15"/>
      <c r="AA7" s="83"/>
      <c r="AB7" s="15"/>
      <c r="AC7" s="89"/>
    </row>
    <row r="8" spans="1:29" s="12" customFormat="1" ht="21" customHeight="1" thickBot="1">
      <c r="A8" s="90" t="s">
        <v>97</v>
      </c>
      <c r="B8" s="91"/>
      <c r="C8" s="91"/>
      <c r="D8" s="91"/>
      <c r="E8" s="92"/>
      <c r="F8" s="93"/>
      <c r="H8" s="13"/>
      <c r="P8" s="94" t="s">
        <v>93</v>
      </c>
      <c r="Q8" s="85"/>
      <c r="R8" s="86"/>
      <c r="S8" s="85"/>
      <c r="T8" s="85"/>
      <c r="U8" s="85"/>
      <c r="V8" s="86"/>
      <c r="W8" s="85"/>
      <c r="X8" s="85"/>
      <c r="Y8" s="85"/>
      <c r="Z8" s="85"/>
      <c r="AA8" s="95"/>
      <c r="AB8" s="85"/>
      <c r="AC8" s="87"/>
    </row>
    <row r="9" spans="1:29" s="12" customFormat="1" ht="21" customHeight="1" thickBot="1">
      <c r="A9" s="11" t="s">
        <v>95</v>
      </c>
      <c r="E9" s="13"/>
      <c r="H9" s="13"/>
      <c r="P9" s="96" t="s">
        <v>96</v>
      </c>
      <c r="Q9" s="91"/>
      <c r="R9" s="92"/>
      <c r="S9" s="91"/>
      <c r="T9" s="91"/>
      <c r="U9" s="91"/>
      <c r="V9" s="92"/>
      <c r="W9" s="91"/>
      <c r="X9" s="91"/>
      <c r="Y9" s="91"/>
      <c r="Z9" s="91"/>
      <c r="AA9" s="97"/>
      <c r="AB9" s="176"/>
      <c r="AC9" s="177"/>
    </row>
    <row r="10" spans="1:29" s="37" customFormat="1">
      <c r="B10" s="15"/>
      <c r="C10" s="15"/>
      <c r="D10" s="15"/>
      <c r="E10" s="15"/>
      <c r="F10" s="15"/>
      <c r="G10" s="52"/>
      <c r="H10" s="52"/>
      <c r="I10" s="51"/>
      <c r="J10" s="51"/>
      <c r="K10" s="53"/>
      <c r="L10" s="53"/>
      <c r="M10" s="52"/>
      <c r="N10" s="52"/>
      <c r="O10" s="52"/>
      <c r="P10" s="12"/>
      <c r="Q10" s="51"/>
      <c r="R10" s="51"/>
      <c r="S10" s="51"/>
      <c r="T10" s="51"/>
      <c r="U10" s="51"/>
      <c r="V10" s="51"/>
      <c r="W10" s="63"/>
      <c r="X10" s="63"/>
      <c r="Y10" s="63"/>
      <c r="Z10" s="63"/>
      <c r="AA10" s="361" t="s">
        <v>1</v>
      </c>
      <c r="AB10" s="361"/>
      <c r="AC10" s="361"/>
    </row>
    <row r="11" spans="1:29" s="37" customFormat="1" ht="23.25">
      <c r="A11" s="5" t="s">
        <v>2</v>
      </c>
      <c r="B11" s="365" t="s">
        <v>65</v>
      </c>
      <c r="C11" s="366"/>
      <c r="D11" s="367"/>
      <c r="E11" s="3" t="s">
        <v>2</v>
      </c>
      <c r="F11" s="9" t="s">
        <v>3</v>
      </c>
      <c r="G11" s="6" t="s">
        <v>4</v>
      </c>
      <c r="H11" s="7" t="s">
        <v>5</v>
      </c>
      <c r="I11" s="365" t="s">
        <v>6</v>
      </c>
      <c r="J11" s="367"/>
      <c r="K11" s="362" t="s">
        <v>86</v>
      </c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364"/>
      <c r="W11" s="362" t="s">
        <v>87</v>
      </c>
      <c r="X11" s="363"/>
      <c r="Y11" s="363"/>
      <c r="Z11" s="364"/>
      <c r="AA11" s="65"/>
      <c r="AB11" s="66"/>
      <c r="AC11" s="67"/>
    </row>
    <row r="12" spans="1:29" s="37" customFormat="1" ht="23.25">
      <c r="A12" s="68" t="s">
        <v>7</v>
      </c>
      <c r="B12" s="373"/>
      <c r="C12" s="374"/>
      <c r="D12" s="375"/>
      <c r="E12" s="10" t="s">
        <v>84</v>
      </c>
      <c r="F12" s="10" t="s">
        <v>85</v>
      </c>
      <c r="G12" s="69" t="s">
        <v>8</v>
      </c>
      <c r="H12" s="70" t="s">
        <v>9</v>
      </c>
      <c r="I12" s="368" t="s">
        <v>10</v>
      </c>
      <c r="J12" s="370"/>
      <c r="K12" s="362" t="s">
        <v>11</v>
      </c>
      <c r="L12" s="363"/>
      <c r="M12" s="364"/>
      <c r="N12" s="362" t="s">
        <v>12</v>
      </c>
      <c r="O12" s="363"/>
      <c r="P12" s="364"/>
      <c r="Q12" s="362" t="s">
        <v>13</v>
      </c>
      <c r="R12" s="363"/>
      <c r="S12" s="364"/>
      <c r="T12" s="362" t="s">
        <v>14</v>
      </c>
      <c r="U12" s="363"/>
      <c r="V12" s="364"/>
      <c r="W12" s="357" t="s">
        <v>15</v>
      </c>
      <c r="X12" s="357" t="s">
        <v>16</v>
      </c>
      <c r="Y12" s="357" t="s">
        <v>17</v>
      </c>
      <c r="Z12" s="357" t="s">
        <v>0</v>
      </c>
      <c r="AA12" s="71" t="s">
        <v>18</v>
      </c>
      <c r="AB12" s="70" t="s">
        <v>19</v>
      </c>
      <c r="AC12" s="69" t="s">
        <v>20</v>
      </c>
    </row>
    <row r="13" spans="1:29" s="37" customFormat="1" ht="24" thickBot="1">
      <c r="A13" s="72"/>
      <c r="B13" s="368"/>
      <c r="C13" s="369"/>
      <c r="D13" s="370"/>
      <c r="E13" s="4"/>
      <c r="F13" s="8"/>
      <c r="G13" s="73"/>
      <c r="H13" s="73"/>
      <c r="I13" s="371"/>
      <c r="J13" s="372"/>
      <c r="K13" s="74" t="s">
        <v>21</v>
      </c>
      <c r="L13" s="74" t="s">
        <v>22</v>
      </c>
      <c r="M13" s="74" t="s">
        <v>23</v>
      </c>
      <c r="N13" s="74" t="s">
        <v>24</v>
      </c>
      <c r="O13" s="74" t="s">
        <v>25</v>
      </c>
      <c r="P13" s="74" t="s">
        <v>26</v>
      </c>
      <c r="Q13" s="74" t="s">
        <v>27</v>
      </c>
      <c r="R13" s="74" t="s">
        <v>28</v>
      </c>
      <c r="S13" s="74" t="s">
        <v>29</v>
      </c>
      <c r="T13" s="74" t="s">
        <v>30</v>
      </c>
      <c r="U13" s="74" t="s">
        <v>31</v>
      </c>
      <c r="V13" s="74" t="s">
        <v>32</v>
      </c>
      <c r="W13" s="358"/>
      <c r="X13" s="358"/>
      <c r="Y13" s="358"/>
      <c r="Z13" s="358"/>
      <c r="AA13" s="75"/>
      <c r="AB13" s="76"/>
      <c r="AC13" s="77"/>
    </row>
    <row r="14" spans="1:29" s="37" customFormat="1">
      <c r="A14" s="98"/>
      <c r="B14" s="104" t="s">
        <v>98</v>
      </c>
      <c r="C14" s="105"/>
      <c r="D14" s="106"/>
      <c r="E14" s="100"/>
      <c r="F14" s="7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79"/>
      <c r="X14" s="79"/>
      <c r="Y14" s="79"/>
      <c r="Z14" s="79"/>
      <c r="AA14" s="80"/>
      <c r="AB14" s="81"/>
      <c r="AC14" s="81"/>
    </row>
    <row r="15" spans="1:29" s="37" customFormat="1" ht="21.75" thickBot="1">
      <c r="A15" s="99"/>
      <c r="B15" s="107" t="s">
        <v>99</v>
      </c>
      <c r="C15" s="108"/>
      <c r="D15" s="109"/>
      <c r="E15" s="101"/>
      <c r="F15" s="22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60"/>
      <c r="X15" s="60"/>
      <c r="Y15" s="60"/>
      <c r="Z15" s="60"/>
      <c r="AA15" s="29"/>
      <c r="AB15" s="25"/>
      <c r="AC15" s="25"/>
    </row>
    <row r="16" spans="1:29" s="37" customFormat="1">
      <c r="A16" s="99">
        <v>1</v>
      </c>
      <c r="B16" s="112" t="s">
        <v>100</v>
      </c>
      <c r="C16" s="113"/>
      <c r="D16" s="114"/>
      <c r="E16" s="41" t="s">
        <v>149</v>
      </c>
      <c r="F16" s="25" t="s">
        <v>150</v>
      </c>
      <c r="G16" s="23" t="s">
        <v>103</v>
      </c>
      <c r="H16" s="24">
        <v>90</v>
      </c>
      <c r="I16" s="18" t="s">
        <v>6</v>
      </c>
      <c r="J16" s="18" t="s">
        <v>33</v>
      </c>
      <c r="K16" s="25"/>
      <c r="L16" s="25"/>
      <c r="M16" s="25"/>
      <c r="N16" s="25"/>
      <c r="O16" s="25"/>
      <c r="P16" s="25"/>
      <c r="Q16" s="25"/>
      <c r="R16" s="26"/>
      <c r="S16" s="24"/>
      <c r="T16" s="25"/>
      <c r="U16" s="25"/>
      <c r="V16" s="18">
        <v>90</v>
      </c>
      <c r="W16" s="25"/>
      <c r="X16" s="27"/>
      <c r="Y16" s="27"/>
      <c r="Z16" s="28"/>
      <c r="AA16" s="29" t="s">
        <v>108</v>
      </c>
      <c r="AB16" s="25"/>
      <c r="AC16" s="25"/>
    </row>
    <row r="17" spans="1:29" s="37" customFormat="1">
      <c r="A17" s="99">
        <v>1.1000000000000001</v>
      </c>
      <c r="B17" s="115" t="s">
        <v>104</v>
      </c>
      <c r="C17" s="19"/>
      <c r="D17" s="116"/>
      <c r="E17" s="41"/>
      <c r="F17" s="25" t="s">
        <v>151</v>
      </c>
      <c r="G17" s="23"/>
      <c r="H17" s="24"/>
      <c r="I17" s="18"/>
      <c r="J17" s="18" t="s">
        <v>34</v>
      </c>
      <c r="K17" s="25"/>
      <c r="L17" s="25"/>
      <c r="M17" s="22"/>
      <c r="N17" s="25"/>
      <c r="O17" s="25"/>
      <c r="P17" s="25"/>
      <c r="Q17" s="25"/>
      <c r="R17" s="24"/>
      <c r="S17" s="24"/>
      <c r="T17" s="25"/>
      <c r="U17" s="25"/>
      <c r="V17" s="18"/>
      <c r="W17" s="25"/>
      <c r="X17" s="27"/>
      <c r="Y17" s="27"/>
      <c r="Z17" s="28"/>
      <c r="AA17" s="29"/>
      <c r="AB17" s="25"/>
      <c r="AC17" s="25"/>
    </row>
    <row r="18" spans="1:29" s="37" customFormat="1" ht="21.75" thickBot="1">
      <c r="A18" s="99"/>
      <c r="B18" s="117" t="s">
        <v>101</v>
      </c>
      <c r="C18" s="118"/>
      <c r="D18" s="119"/>
      <c r="E18" s="41"/>
      <c r="F18" s="25"/>
      <c r="G18" s="23"/>
      <c r="H18" s="24"/>
      <c r="I18" s="18" t="s">
        <v>35</v>
      </c>
      <c r="J18" s="18" t="s">
        <v>33</v>
      </c>
      <c r="K18" s="25"/>
      <c r="L18" s="25"/>
      <c r="M18" s="22"/>
      <c r="N18" s="25"/>
      <c r="O18" s="25"/>
      <c r="P18" s="25"/>
      <c r="Q18" s="25"/>
      <c r="R18" s="18"/>
      <c r="S18" s="24"/>
      <c r="T18" s="25"/>
      <c r="U18" s="25"/>
      <c r="V18" s="18"/>
      <c r="W18" s="36"/>
      <c r="X18" s="34"/>
      <c r="Y18" s="34"/>
      <c r="Z18" s="166"/>
      <c r="AA18" s="29"/>
      <c r="AB18" s="25"/>
      <c r="AC18" s="25"/>
    </row>
    <row r="19" spans="1:29" s="37" customFormat="1" ht="21.75" thickBot="1">
      <c r="A19" s="18"/>
      <c r="B19" s="111" t="s">
        <v>102</v>
      </c>
      <c r="C19" s="102"/>
      <c r="D19" s="103"/>
      <c r="E19" s="18"/>
      <c r="F19" s="25"/>
      <c r="G19" s="23"/>
      <c r="H19" s="24"/>
      <c r="I19" s="18"/>
      <c r="J19" s="18" t="s">
        <v>34</v>
      </c>
      <c r="K19" s="25"/>
      <c r="L19" s="25"/>
      <c r="M19" s="22"/>
      <c r="N19" s="25"/>
      <c r="O19" s="25"/>
      <c r="P19" s="25"/>
      <c r="Q19" s="25"/>
      <c r="R19" s="18"/>
      <c r="S19" s="24"/>
      <c r="T19" s="25"/>
      <c r="U19" s="25"/>
      <c r="V19" s="99"/>
      <c r="W19" s="170">
        <f>SUM(30574300)/1000000</f>
        <v>30.574300000000001</v>
      </c>
      <c r="X19" s="171">
        <v>157.28970000000001</v>
      </c>
      <c r="Y19" s="171"/>
      <c r="Z19" s="172">
        <f>W19+X19</f>
        <v>187.864</v>
      </c>
      <c r="AA19" s="165"/>
      <c r="AB19" s="25"/>
      <c r="AC19" s="25"/>
    </row>
    <row r="20" spans="1:29" s="37" customFormat="1">
      <c r="A20" s="18"/>
      <c r="B20" s="21"/>
      <c r="C20" s="19"/>
      <c r="D20" s="20"/>
      <c r="E20" s="18"/>
      <c r="F20" s="25"/>
      <c r="G20" s="23"/>
      <c r="H20" s="24"/>
      <c r="I20" s="18"/>
      <c r="J20" s="18"/>
      <c r="K20" s="25"/>
      <c r="L20" s="25"/>
      <c r="M20" s="22"/>
      <c r="N20" s="25"/>
      <c r="O20" s="25"/>
      <c r="P20" s="25"/>
      <c r="Q20" s="25"/>
      <c r="R20" s="18"/>
      <c r="S20" s="24"/>
      <c r="T20" s="25"/>
      <c r="U20" s="25"/>
      <c r="V20" s="18"/>
      <c r="W20" s="167"/>
      <c r="X20" s="168"/>
      <c r="Y20" s="168"/>
      <c r="Z20" s="169"/>
      <c r="AA20" s="29"/>
      <c r="AB20" s="25"/>
      <c r="AC20" s="25"/>
    </row>
    <row r="21" spans="1:29" s="37" customFormat="1">
      <c r="A21" s="18"/>
      <c r="B21" s="21"/>
      <c r="C21" s="19"/>
      <c r="D21" s="20"/>
      <c r="E21" s="18" t="s">
        <v>152</v>
      </c>
      <c r="F21" s="25"/>
      <c r="G21" s="23" t="s">
        <v>103</v>
      </c>
      <c r="H21" s="24">
        <v>50</v>
      </c>
      <c r="I21" s="18" t="s">
        <v>6</v>
      </c>
      <c r="J21" s="18" t="s">
        <v>33</v>
      </c>
      <c r="K21" s="25"/>
      <c r="L21" s="25"/>
      <c r="M21" s="22"/>
      <c r="N21" s="25"/>
      <c r="O21" s="25"/>
      <c r="P21" s="25"/>
      <c r="Q21" s="25"/>
      <c r="R21" s="18"/>
      <c r="S21" s="24"/>
      <c r="T21" s="25"/>
      <c r="U21" s="25"/>
      <c r="V21" s="18">
        <v>50</v>
      </c>
      <c r="W21" s="58"/>
      <c r="X21" s="58"/>
      <c r="Y21" s="58"/>
      <c r="Z21" s="58"/>
      <c r="AA21" s="29" t="s">
        <v>108</v>
      </c>
      <c r="AB21" s="25"/>
      <c r="AC21" s="25"/>
    </row>
    <row r="22" spans="1:29" s="37" customFormat="1">
      <c r="A22" s="18"/>
      <c r="B22" s="21"/>
      <c r="C22" s="19"/>
      <c r="D22" s="20"/>
      <c r="E22" s="18"/>
      <c r="F22" s="25"/>
      <c r="G22" s="23"/>
      <c r="H22" s="24"/>
      <c r="I22" s="18"/>
      <c r="J22" s="18" t="s">
        <v>34</v>
      </c>
      <c r="K22" s="25"/>
      <c r="L22" s="25"/>
      <c r="M22" s="25"/>
      <c r="N22" s="25"/>
      <c r="O22" s="25"/>
      <c r="P22" s="25"/>
      <c r="Q22" s="25"/>
      <c r="R22" s="59"/>
      <c r="S22" s="24"/>
      <c r="T22" s="25"/>
      <c r="U22" s="25"/>
      <c r="V22" s="18"/>
      <c r="W22" s="58"/>
      <c r="X22" s="58"/>
      <c r="Y22" s="58"/>
      <c r="Z22" s="58"/>
      <c r="AA22" s="29"/>
      <c r="AB22" s="25"/>
      <c r="AC22" s="25"/>
    </row>
    <row r="23" spans="1:29" s="37" customFormat="1">
      <c r="A23" s="18"/>
      <c r="B23" s="21"/>
      <c r="C23" s="19"/>
      <c r="D23" s="20"/>
      <c r="E23" s="18"/>
      <c r="F23" s="25"/>
      <c r="G23" s="23"/>
      <c r="H23" s="24"/>
      <c r="I23" s="18" t="s">
        <v>35</v>
      </c>
      <c r="J23" s="18" t="s">
        <v>33</v>
      </c>
      <c r="K23" s="18"/>
      <c r="L23" s="18"/>
      <c r="M23" s="25"/>
      <c r="N23" s="25"/>
      <c r="O23" s="25"/>
      <c r="P23" s="25"/>
      <c r="Q23" s="25"/>
      <c r="R23" s="60"/>
      <c r="S23" s="24"/>
      <c r="T23" s="25"/>
      <c r="U23" s="25"/>
      <c r="V23" s="18"/>
      <c r="W23" s="58"/>
      <c r="X23" s="58"/>
      <c r="Y23" s="58"/>
      <c r="Z23" s="58"/>
      <c r="AA23" s="61"/>
      <c r="AB23" s="25"/>
      <c r="AC23" s="25"/>
    </row>
    <row r="24" spans="1:29" s="37" customFormat="1">
      <c r="A24" s="18"/>
      <c r="B24" s="21"/>
      <c r="C24" s="19"/>
      <c r="D24" s="20"/>
      <c r="E24" s="18"/>
      <c r="F24" s="25"/>
      <c r="G24" s="23"/>
      <c r="H24" s="24"/>
      <c r="I24" s="18"/>
      <c r="J24" s="18" t="s">
        <v>34</v>
      </c>
      <c r="K24" s="18"/>
      <c r="L24" s="18"/>
      <c r="M24" s="25"/>
      <c r="N24" s="25"/>
      <c r="O24" s="25"/>
      <c r="P24" s="25"/>
      <c r="Q24" s="25"/>
      <c r="R24" s="60"/>
      <c r="S24" s="24"/>
      <c r="T24" s="25"/>
      <c r="U24" s="25"/>
      <c r="V24" s="18"/>
      <c r="W24" s="58"/>
      <c r="X24" s="58"/>
      <c r="Y24" s="58"/>
      <c r="Z24" s="58"/>
      <c r="AA24" s="61"/>
      <c r="AB24" s="25"/>
      <c r="AC24" s="25"/>
    </row>
    <row r="25" spans="1:29" s="37" customFormat="1" ht="21.75" thickBot="1">
      <c r="A25" s="18"/>
      <c r="B25" s="21"/>
      <c r="C25" s="19"/>
      <c r="D25" s="20"/>
      <c r="E25" s="31"/>
      <c r="F25" s="36"/>
      <c r="G25" s="39"/>
      <c r="H25" s="154"/>
      <c r="I25" s="18"/>
      <c r="J25" s="18"/>
      <c r="K25" s="36"/>
      <c r="L25" s="36"/>
      <c r="M25" s="160"/>
      <c r="N25" s="36"/>
      <c r="O25" s="36"/>
      <c r="P25" s="36"/>
      <c r="Q25" s="36"/>
      <c r="R25" s="31"/>
      <c r="S25" s="154"/>
      <c r="T25" s="36"/>
      <c r="U25" s="36"/>
      <c r="V25" s="31"/>
      <c r="W25" s="30"/>
      <c r="X25" s="27"/>
      <c r="Y25" s="27"/>
      <c r="Z25" s="28"/>
      <c r="AA25" s="35"/>
      <c r="AB25" s="25"/>
      <c r="AC25" s="25"/>
    </row>
    <row r="26" spans="1:29" s="37" customFormat="1" ht="21.75" thickBot="1">
      <c r="A26" s="18"/>
      <c r="B26" s="21"/>
      <c r="C26" s="19"/>
      <c r="D26" s="19"/>
      <c r="E26" s="150" t="s">
        <v>153</v>
      </c>
      <c r="F26" s="152"/>
      <c r="G26" s="135" t="s">
        <v>103</v>
      </c>
      <c r="H26" s="156" t="s">
        <v>107</v>
      </c>
      <c r="I26" s="41" t="s">
        <v>6</v>
      </c>
      <c r="J26" s="99" t="s">
        <v>33</v>
      </c>
      <c r="K26" s="150"/>
      <c r="L26" s="124"/>
      <c r="M26" s="134"/>
      <c r="N26" s="134"/>
      <c r="O26" s="134"/>
      <c r="P26" s="134"/>
      <c r="Q26" s="134"/>
      <c r="R26" s="161"/>
      <c r="S26" s="162"/>
      <c r="T26" s="134"/>
      <c r="U26" s="134"/>
      <c r="V26" s="163">
        <v>75</v>
      </c>
      <c r="W26" s="159"/>
      <c r="X26" s="58"/>
      <c r="Y26" s="58"/>
      <c r="Z26" s="173"/>
      <c r="AA26" s="175" t="s">
        <v>108</v>
      </c>
      <c r="AB26" s="20"/>
      <c r="AC26" s="25"/>
    </row>
    <row r="27" spans="1:29" s="37" customFormat="1" ht="21.75" thickBot="1">
      <c r="A27" s="18"/>
      <c r="B27" s="21"/>
      <c r="C27" s="19"/>
      <c r="D27" s="19"/>
      <c r="E27" s="151"/>
      <c r="F27" s="153"/>
      <c r="G27" s="157"/>
      <c r="H27" s="158"/>
      <c r="I27" s="41"/>
      <c r="J27" s="99" t="s">
        <v>34</v>
      </c>
      <c r="K27" s="151"/>
      <c r="L27" s="140"/>
      <c r="M27" s="140"/>
      <c r="N27" s="140"/>
      <c r="O27" s="140"/>
      <c r="P27" s="140"/>
      <c r="Q27" s="140"/>
      <c r="R27" s="139"/>
      <c r="S27" s="139"/>
      <c r="T27" s="140"/>
      <c r="U27" s="140"/>
      <c r="V27" s="164"/>
      <c r="W27" s="159"/>
      <c r="X27" s="58"/>
      <c r="Y27" s="58"/>
      <c r="Z27" s="58"/>
      <c r="AA27" s="174"/>
      <c r="AB27" s="25"/>
      <c r="AC27" s="25"/>
    </row>
    <row r="28" spans="1:29" s="37" customFormat="1">
      <c r="A28" s="18"/>
      <c r="B28" s="21"/>
      <c r="C28" s="19"/>
      <c r="D28" s="20"/>
      <c r="E28" s="126"/>
      <c r="F28" s="127"/>
      <c r="G28" s="155"/>
      <c r="H28" s="155"/>
      <c r="I28" s="18" t="s">
        <v>35</v>
      </c>
      <c r="J28" s="18" t="s">
        <v>33</v>
      </c>
      <c r="K28" s="126"/>
      <c r="L28" s="127"/>
      <c r="M28" s="127"/>
      <c r="N28" s="127"/>
      <c r="O28" s="127"/>
      <c r="P28" s="127"/>
      <c r="Q28" s="127"/>
      <c r="R28" s="126"/>
      <c r="S28" s="126"/>
      <c r="T28" s="127"/>
      <c r="U28" s="127"/>
      <c r="V28" s="126"/>
      <c r="W28" s="62"/>
      <c r="X28" s="27"/>
      <c r="Y28" s="27"/>
      <c r="Z28" s="28"/>
      <c r="AA28" s="61"/>
      <c r="AB28" s="25"/>
      <c r="AC28" s="25"/>
    </row>
    <row r="29" spans="1:29" s="37" customFormat="1">
      <c r="A29" s="18"/>
      <c r="B29" s="21"/>
      <c r="C29" s="19"/>
      <c r="D29" s="20"/>
      <c r="E29" s="18"/>
      <c r="F29" s="25"/>
      <c r="G29" s="23"/>
      <c r="H29" s="23"/>
      <c r="I29" s="18"/>
      <c r="J29" s="18" t="s">
        <v>34</v>
      </c>
      <c r="K29" s="18"/>
      <c r="L29" s="25"/>
      <c r="M29" s="25"/>
      <c r="N29" s="25"/>
      <c r="O29" s="25"/>
      <c r="P29" s="25"/>
      <c r="Q29" s="25"/>
      <c r="R29" s="18"/>
      <c r="S29" s="18"/>
      <c r="T29" s="25"/>
      <c r="U29" s="25"/>
      <c r="V29" s="18"/>
      <c r="W29" s="62"/>
      <c r="X29" s="27"/>
      <c r="Y29" s="27"/>
      <c r="Z29" s="28"/>
      <c r="AA29" s="61"/>
      <c r="AB29" s="25"/>
      <c r="AC29" s="25"/>
    </row>
    <row r="30" spans="1:29" s="37" customFormat="1" ht="21.75" thickBot="1">
      <c r="A30" s="18"/>
      <c r="B30" s="129"/>
      <c r="C30" s="32"/>
      <c r="D30" s="120"/>
      <c r="E30" s="31"/>
      <c r="F30" s="121"/>
      <c r="G30" s="31"/>
      <c r="H30" s="39"/>
      <c r="I30" s="31"/>
      <c r="J30" s="31"/>
      <c r="K30" s="39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27"/>
      <c r="X30" s="23"/>
      <c r="Y30" s="27"/>
      <c r="Z30" s="27"/>
      <c r="AA30" s="61"/>
      <c r="AB30" s="25"/>
      <c r="AC30" s="25"/>
    </row>
    <row r="31" spans="1:29" s="37" customFormat="1" ht="21" customHeight="1">
      <c r="A31" s="128"/>
      <c r="B31" s="144"/>
      <c r="C31" s="113"/>
      <c r="D31" s="182" t="s">
        <v>154</v>
      </c>
      <c r="E31" s="124"/>
      <c r="F31" s="124"/>
      <c r="G31" s="135" t="s">
        <v>105</v>
      </c>
      <c r="H31" s="136">
        <f>SUM(K31:V32)</f>
        <v>187.864</v>
      </c>
      <c r="I31" s="124" t="s">
        <v>6</v>
      </c>
      <c r="J31" s="124" t="s">
        <v>33</v>
      </c>
      <c r="K31" s="178">
        <f>SUM(1959300)/1000000</f>
        <v>1.9593</v>
      </c>
      <c r="L31" s="178">
        <f>SUM(2200900)/1000000</f>
        <v>2.2008999999999999</v>
      </c>
      <c r="M31" s="178">
        <f>SUM(2201100)/1000000</f>
        <v>2.2010999999999998</v>
      </c>
      <c r="N31" s="178">
        <f>SUM(2972800)/1000000</f>
        <v>2.9727999999999999</v>
      </c>
      <c r="O31" s="178">
        <f>SUM(2951900)/1000000</f>
        <v>2.9519000000000002</v>
      </c>
      <c r="P31" s="178">
        <f>SUM(2952000)/1000000</f>
        <v>2.952</v>
      </c>
      <c r="Q31" s="178">
        <f>SUM(3061200)/1000000</f>
        <v>3.0611999999999999</v>
      </c>
      <c r="R31" s="178">
        <f>SUM(3061500)/1000000</f>
        <v>3.0615000000000001</v>
      </c>
      <c r="S31" s="178">
        <f>SUM(3061300)/1000000</f>
        <v>3.0613000000000001</v>
      </c>
      <c r="T31" s="178">
        <f>SUM(2050100)/1000000</f>
        <v>2.0501</v>
      </c>
      <c r="U31" s="178">
        <f>SUM(2050200)/1000000</f>
        <v>2.0501999999999998</v>
      </c>
      <c r="V31" s="179">
        <f>SUM(2052000)/1000000</f>
        <v>2.052</v>
      </c>
      <c r="W31" s="123"/>
      <c r="X31" s="34"/>
      <c r="Y31" s="34"/>
      <c r="Z31" s="34"/>
      <c r="AA31" s="35"/>
      <c r="AB31" s="36"/>
      <c r="AC31" s="36"/>
    </row>
    <row r="32" spans="1:29" s="37" customFormat="1" ht="21" customHeight="1">
      <c r="A32" s="128"/>
      <c r="B32" s="145"/>
      <c r="C32" s="19"/>
      <c r="D32" s="146"/>
      <c r="E32" s="18"/>
      <c r="F32" s="18"/>
      <c r="G32" s="18"/>
      <c r="H32" s="33"/>
      <c r="I32" s="18"/>
      <c r="J32" s="18" t="s">
        <v>34</v>
      </c>
      <c r="K32" s="180">
        <f>SUM(9154900)/1000000</f>
        <v>9.1548999999999996</v>
      </c>
      <c r="L32" s="180">
        <f>SUM(9265400)/1000000</f>
        <v>9.2653999999999996</v>
      </c>
      <c r="M32" s="180">
        <f>SUM(10731200)/1000000</f>
        <v>10.731199999999999</v>
      </c>
      <c r="N32" s="180">
        <f>SUM(15350500)/1000000</f>
        <v>15.3505</v>
      </c>
      <c r="O32" s="180">
        <f>SUM(14489200)/1000000</f>
        <v>14.4892</v>
      </c>
      <c r="P32" s="180">
        <f>SUM(13362600)/1000000</f>
        <v>13.3626</v>
      </c>
      <c r="Q32" s="180">
        <f>SUM(15367200)/1000000</f>
        <v>15.3672</v>
      </c>
      <c r="R32" s="180">
        <f>SUM(14284800)/1000000</f>
        <v>14.284800000000001</v>
      </c>
      <c r="S32" s="180">
        <f>SUM(19635400)/1000000</f>
        <v>19.635400000000001</v>
      </c>
      <c r="T32" s="180">
        <f>SUM(15622600)/1000000</f>
        <v>15.6226</v>
      </c>
      <c r="U32" s="180">
        <f>SUM(9611200)/1000000</f>
        <v>9.6112000000000002</v>
      </c>
      <c r="V32" s="181">
        <f>SUM(10414700)/1000000</f>
        <v>10.4147</v>
      </c>
      <c r="W32" s="123"/>
      <c r="X32" s="34"/>
      <c r="Y32" s="34"/>
      <c r="Z32" s="34"/>
      <c r="AA32" s="35"/>
      <c r="AB32" s="36"/>
      <c r="AC32" s="36"/>
    </row>
    <row r="33" spans="1:30" s="37" customFormat="1" ht="21" customHeight="1">
      <c r="A33" s="128"/>
      <c r="B33" s="145"/>
      <c r="C33" s="19"/>
      <c r="D33" s="146"/>
      <c r="E33" s="18"/>
      <c r="F33" s="18"/>
      <c r="G33" s="18"/>
      <c r="H33" s="38"/>
      <c r="I33" s="33" t="s">
        <v>35</v>
      </c>
      <c r="J33" s="33" t="s">
        <v>33</v>
      </c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125"/>
      <c r="W33" s="123"/>
      <c r="X33" s="34"/>
      <c r="Y33" s="34"/>
      <c r="Z33" s="34"/>
      <c r="AA33" s="35"/>
      <c r="AB33" s="36"/>
      <c r="AC33" s="36"/>
    </row>
    <row r="34" spans="1:30" s="37" customFormat="1" ht="21" customHeight="1">
      <c r="A34" s="128"/>
      <c r="B34" s="145"/>
      <c r="C34" s="19"/>
      <c r="D34" s="146"/>
      <c r="E34" s="18"/>
      <c r="F34" s="18"/>
      <c r="G34" s="18"/>
      <c r="H34" s="38"/>
      <c r="I34" s="33"/>
      <c r="J34" s="33" t="s">
        <v>34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125"/>
      <c r="W34" s="123"/>
      <c r="X34" s="34"/>
      <c r="Y34" s="34"/>
      <c r="Z34" s="34"/>
      <c r="AA34" s="35"/>
      <c r="AB34" s="36"/>
      <c r="AC34" s="36"/>
    </row>
    <row r="35" spans="1:30" ht="21" customHeight="1">
      <c r="A35" s="128"/>
      <c r="B35" s="145"/>
      <c r="C35" s="19"/>
      <c r="D35" s="41"/>
      <c r="E35" s="18"/>
      <c r="F35" s="25"/>
      <c r="G35" s="23"/>
      <c r="H35" s="23"/>
      <c r="I35" s="18"/>
      <c r="J35" s="18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137"/>
      <c r="W35" s="123"/>
      <c r="X35" s="34"/>
      <c r="Y35" s="34"/>
      <c r="Z35" s="34"/>
      <c r="AA35" s="35"/>
      <c r="AB35" s="36"/>
      <c r="AC35" s="36"/>
    </row>
    <row r="36" spans="1:30" s="37" customFormat="1" ht="21" customHeight="1">
      <c r="A36" s="99"/>
      <c r="B36" s="145"/>
      <c r="C36" s="183" t="s">
        <v>155</v>
      </c>
      <c r="D36" s="41"/>
      <c r="E36" s="18"/>
      <c r="F36" s="25"/>
      <c r="G36" s="23" t="s">
        <v>105</v>
      </c>
      <c r="H36" s="57">
        <f>SUM(K36:V37)</f>
        <v>187.864</v>
      </c>
      <c r="I36" s="18" t="s">
        <v>6</v>
      </c>
      <c r="J36" s="18" t="s">
        <v>33</v>
      </c>
      <c r="K36" s="180">
        <f>SUM(1959300)/1000000</f>
        <v>1.9593</v>
      </c>
      <c r="L36" s="180">
        <f>SUM(2200900)/1000000</f>
        <v>2.2008999999999999</v>
      </c>
      <c r="M36" s="180">
        <f>SUM(2201100)/1000000</f>
        <v>2.2010999999999998</v>
      </c>
      <c r="N36" s="180">
        <f>SUM(2972800)/1000000</f>
        <v>2.9727999999999999</v>
      </c>
      <c r="O36" s="180">
        <f>SUM(2951900)/1000000</f>
        <v>2.9519000000000002</v>
      </c>
      <c r="P36" s="180">
        <f>SUM(2952000)/1000000</f>
        <v>2.952</v>
      </c>
      <c r="Q36" s="180">
        <f>SUM(3061200)/1000000</f>
        <v>3.0611999999999999</v>
      </c>
      <c r="R36" s="180">
        <f>SUM(3061500)/1000000</f>
        <v>3.0615000000000001</v>
      </c>
      <c r="S36" s="180">
        <f>SUM(3061300)/1000000</f>
        <v>3.0613000000000001</v>
      </c>
      <c r="T36" s="180">
        <f>SUM(2050100)/1000000</f>
        <v>2.0501</v>
      </c>
      <c r="U36" s="180">
        <f>SUM(2050200)/1000000</f>
        <v>2.0501999999999998</v>
      </c>
      <c r="V36" s="181">
        <f>SUM(2052000)/1000000</f>
        <v>2.052</v>
      </c>
      <c r="W36" s="20"/>
      <c r="X36" s="25"/>
      <c r="Y36" s="25"/>
      <c r="Z36" s="25"/>
      <c r="AA36" s="25"/>
      <c r="AB36" s="25"/>
      <c r="AC36" s="25"/>
    </row>
    <row r="37" spans="1:30" s="37" customFormat="1" ht="21" customHeight="1">
      <c r="A37" s="99"/>
      <c r="B37" s="145"/>
      <c r="C37" s="40"/>
      <c r="D37" s="41"/>
      <c r="E37" s="18"/>
      <c r="F37" s="25"/>
      <c r="G37" s="18"/>
      <c r="H37" s="33"/>
      <c r="I37" s="18"/>
      <c r="J37" s="18" t="s">
        <v>34</v>
      </c>
      <c r="K37" s="180">
        <f>SUM(9154900)/1000000</f>
        <v>9.1548999999999996</v>
      </c>
      <c r="L37" s="180">
        <f>SUM(9265400)/1000000</f>
        <v>9.2653999999999996</v>
      </c>
      <c r="M37" s="180">
        <f>SUM(10731200)/1000000</f>
        <v>10.731199999999999</v>
      </c>
      <c r="N37" s="180">
        <f>SUM(15350500)/1000000</f>
        <v>15.3505</v>
      </c>
      <c r="O37" s="180">
        <f>SUM(14489200)/1000000</f>
        <v>14.4892</v>
      </c>
      <c r="P37" s="180">
        <f>SUM(13362600)/1000000</f>
        <v>13.3626</v>
      </c>
      <c r="Q37" s="180">
        <f>SUM(15367200)/1000000</f>
        <v>15.3672</v>
      </c>
      <c r="R37" s="180">
        <f>SUM(14284800)/1000000</f>
        <v>14.284800000000001</v>
      </c>
      <c r="S37" s="180">
        <f>SUM(19635400)/1000000</f>
        <v>19.635400000000001</v>
      </c>
      <c r="T37" s="180">
        <f>SUM(15622600)/1000000</f>
        <v>15.6226</v>
      </c>
      <c r="U37" s="180">
        <f>SUM(9611200)/1000000</f>
        <v>9.6112000000000002</v>
      </c>
      <c r="V37" s="181">
        <f>SUM(10414700)/1000000</f>
        <v>10.4147</v>
      </c>
      <c r="W37" s="20"/>
      <c r="X37" s="25"/>
      <c r="Y37" s="25"/>
      <c r="Z37" s="25"/>
      <c r="AA37" s="25"/>
      <c r="AB37" s="25"/>
      <c r="AC37" s="25"/>
    </row>
    <row r="38" spans="1:30" s="37" customFormat="1" ht="21" customHeight="1">
      <c r="A38" s="99"/>
      <c r="B38" s="145"/>
      <c r="C38" s="40"/>
      <c r="D38" s="41"/>
      <c r="E38" s="18"/>
      <c r="F38" s="25"/>
      <c r="G38" s="18"/>
      <c r="H38" s="38"/>
      <c r="I38" s="33" t="s">
        <v>35</v>
      </c>
      <c r="J38" s="33" t="s">
        <v>33</v>
      </c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125"/>
      <c r="W38" s="20"/>
      <c r="X38" s="25"/>
      <c r="Y38" s="25"/>
      <c r="Z38" s="25"/>
      <c r="AA38" s="25"/>
      <c r="AB38" s="25"/>
      <c r="AC38" s="25"/>
    </row>
    <row r="39" spans="1:30" s="37" customFormat="1" ht="21" customHeight="1">
      <c r="A39" s="99"/>
      <c r="B39" s="145"/>
      <c r="C39" s="40"/>
      <c r="D39" s="41"/>
      <c r="E39" s="18"/>
      <c r="F39" s="25"/>
      <c r="G39" s="18"/>
      <c r="H39" s="38"/>
      <c r="I39" s="33"/>
      <c r="J39" s="33" t="s">
        <v>34</v>
      </c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125"/>
      <c r="W39" s="20"/>
      <c r="X39" s="25"/>
      <c r="Y39" s="25"/>
      <c r="Z39" s="25"/>
      <c r="AA39" s="25"/>
      <c r="AB39" s="25"/>
      <c r="AC39" s="25"/>
    </row>
    <row r="40" spans="1:30" ht="21" customHeight="1">
      <c r="A40" s="99"/>
      <c r="B40" s="145"/>
      <c r="C40" s="40"/>
      <c r="D40" s="41"/>
      <c r="E40" s="18"/>
      <c r="F40" s="25"/>
      <c r="G40" s="25"/>
      <c r="H40" s="42"/>
      <c r="I40" s="18"/>
      <c r="J40" s="18"/>
      <c r="K40" s="43"/>
      <c r="L40" s="44"/>
      <c r="M40" s="43"/>
      <c r="N40" s="44"/>
      <c r="O40" s="44"/>
      <c r="P40" s="44"/>
      <c r="Q40" s="44"/>
      <c r="R40" s="43"/>
      <c r="S40" s="43"/>
      <c r="T40" s="44"/>
      <c r="U40" s="44"/>
      <c r="V40" s="138"/>
      <c r="W40" s="20"/>
      <c r="X40" s="25"/>
      <c r="Y40" s="25"/>
      <c r="Z40" s="25"/>
      <c r="AA40" s="25"/>
      <c r="AB40" s="25"/>
      <c r="AC40" s="25"/>
    </row>
    <row r="41" spans="1:30" s="37" customFormat="1" ht="21" customHeight="1">
      <c r="A41" s="99"/>
      <c r="B41" s="184" t="s">
        <v>156</v>
      </c>
      <c r="C41" s="40"/>
      <c r="D41" s="41"/>
      <c r="E41" s="18"/>
      <c r="F41" s="25"/>
      <c r="G41" s="23" t="s">
        <v>105</v>
      </c>
      <c r="H41" s="57">
        <f>SUM(K41:V42)</f>
        <v>187.864</v>
      </c>
      <c r="I41" s="18" t="s">
        <v>6</v>
      </c>
      <c r="J41" s="18" t="s">
        <v>33</v>
      </c>
      <c r="K41" s="180">
        <f>SUM(1959300)/1000000</f>
        <v>1.9593</v>
      </c>
      <c r="L41" s="180">
        <f>SUM(2200900)/1000000</f>
        <v>2.2008999999999999</v>
      </c>
      <c r="M41" s="180">
        <f>SUM(2201100)/1000000</f>
        <v>2.2010999999999998</v>
      </c>
      <c r="N41" s="180">
        <f>SUM(2972800)/1000000</f>
        <v>2.9727999999999999</v>
      </c>
      <c r="O41" s="180">
        <f>SUM(2951900)/1000000</f>
        <v>2.9519000000000002</v>
      </c>
      <c r="P41" s="180">
        <f>SUM(2952000)/1000000</f>
        <v>2.952</v>
      </c>
      <c r="Q41" s="180">
        <f>SUM(3061200)/1000000</f>
        <v>3.0611999999999999</v>
      </c>
      <c r="R41" s="180">
        <f>SUM(3061500)/1000000</f>
        <v>3.0615000000000001</v>
      </c>
      <c r="S41" s="180">
        <f>SUM(3061300)/1000000</f>
        <v>3.0613000000000001</v>
      </c>
      <c r="T41" s="180">
        <f>SUM(2050100)/1000000</f>
        <v>2.0501</v>
      </c>
      <c r="U41" s="180">
        <f>SUM(2050200)/1000000</f>
        <v>2.0501999999999998</v>
      </c>
      <c r="V41" s="181">
        <f>SUM(2052000)/1000000</f>
        <v>2.052</v>
      </c>
      <c r="W41" s="20"/>
      <c r="X41" s="25"/>
      <c r="Y41" s="25"/>
      <c r="Z41" s="25"/>
      <c r="AA41" s="25"/>
      <c r="AB41" s="25"/>
      <c r="AC41" s="25"/>
    </row>
    <row r="42" spans="1:30" s="37" customFormat="1" ht="21" customHeight="1">
      <c r="A42" s="99"/>
      <c r="B42" s="145"/>
      <c r="C42" s="40"/>
      <c r="D42" s="41"/>
      <c r="E42" s="18"/>
      <c r="F42" s="25"/>
      <c r="G42" s="18"/>
      <c r="H42" s="33"/>
      <c r="I42" s="18"/>
      <c r="J42" s="18" t="s">
        <v>34</v>
      </c>
      <c r="K42" s="180">
        <f>SUM(9154900)/1000000</f>
        <v>9.1548999999999996</v>
      </c>
      <c r="L42" s="180">
        <f>SUM(9265400)/1000000</f>
        <v>9.2653999999999996</v>
      </c>
      <c r="M42" s="180">
        <f>SUM(10731200)/1000000</f>
        <v>10.731199999999999</v>
      </c>
      <c r="N42" s="180">
        <f>SUM(15350500)/1000000</f>
        <v>15.3505</v>
      </c>
      <c r="O42" s="180">
        <f>SUM(14489200)/1000000</f>
        <v>14.4892</v>
      </c>
      <c r="P42" s="180">
        <f>SUM(13362600)/1000000</f>
        <v>13.3626</v>
      </c>
      <c r="Q42" s="180">
        <f>SUM(15367200)/1000000</f>
        <v>15.3672</v>
      </c>
      <c r="R42" s="180">
        <f>SUM(14284800)/1000000</f>
        <v>14.284800000000001</v>
      </c>
      <c r="S42" s="180">
        <f>SUM(19635400)/1000000</f>
        <v>19.635400000000001</v>
      </c>
      <c r="T42" s="180">
        <f>SUM(15622600)/1000000</f>
        <v>15.6226</v>
      </c>
      <c r="U42" s="180">
        <f>SUM(9611200)/1000000</f>
        <v>9.6112000000000002</v>
      </c>
      <c r="V42" s="181">
        <f>SUM(10414700)/1000000</f>
        <v>10.4147</v>
      </c>
      <c r="W42" s="20"/>
      <c r="X42" s="25"/>
      <c r="Y42" s="25"/>
      <c r="Z42" s="25"/>
      <c r="AA42" s="25"/>
      <c r="AB42" s="25"/>
      <c r="AC42" s="25"/>
    </row>
    <row r="43" spans="1:30" s="37" customFormat="1" ht="21" customHeight="1">
      <c r="A43" s="99"/>
      <c r="B43" s="145"/>
      <c r="C43" s="40"/>
      <c r="D43" s="41"/>
      <c r="E43" s="18"/>
      <c r="F43" s="25"/>
      <c r="G43" s="18"/>
      <c r="H43" s="38"/>
      <c r="I43" s="33" t="s">
        <v>35</v>
      </c>
      <c r="J43" s="33" t="s">
        <v>33</v>
      </c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125"/>
      <c r="W43" s="20"/>
      <c r="X43" s="25"/>
      <c r="Y43" s="25"/>
      <c r="Z43" s="25"/>
      <c r="AA43" s="25"/>
      <c r="AB43" s="25"/>
      <c r="AC43" s="25"/>
    </row>
    <row r="44" spans="1:30" s="37" customFormat="1" ht="21" customHeight="1" thickBot="1">
      <c r="A44" s="99"/>
      <c r="B44" s="147"/>
      <c r="C44" s="148"/>
      <c r="D44" s="149"/>
      <c r="E44" s="139"/>
      <c r="F44" s="140"/>
      <c r="G44" s="139"/>
      <c r="H44" s="141"/>
      <c r="I44" s="122"/>
      <c r="J44" s="122" t="s">
        <v>34</v>
      </c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3"/>
      <c r="W44" s="20"/>
      <c r="X44" s="25"/>
      <c r="Y44" s="25"/>
      <c r="Z44" s="25"/>
      <c r="AA44" s="25"/>
      <c r="AB44" s="25"/>
      <c r="AC44" s="25"/>
    </row>
    <row r="45" spans="1:30" ht="21" customHeight="1">
      <c r="A45" s="45"/>
      <c r="B45" s="130"/>
      <c r="C45" s="131"/>
      <c r="D45" s="77"/>
      <c r="E45" s="132"/>
      <c r="F45" s="133"/>
      <c r="G45" s="76"/>
      <c r="H45" s="76"/>
      <c r="I45" s="132"/>
      <c r="J45" s="132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47"/>
      <c r="X45" s="48"/>
      <c r="Y45" s="48"/>
      <c r="Z45" s="49"/>
      <c r="AA45" s="50"/>
      <c r="AB45" s="46"/>
      <c r="AC45" s="46"/>
    </row>
    <row r="46" spans="1:30" ht="21" customHeight="1">
      <c r="A46" s="51"/>
      <c r="B46" s="15" t="s">
        <v>106</v>
      </c>
      <c r="C46" s="15"/>
      <c r="D46" s="15"/>
      <c r="E46" s="51"/>
      <c r="F46" s="15"/>
      <c r="G46" s="52"/>
      <c r="H46" s="52"/>
      <c r="I46" s="51"/>
      <c r="J46" s="51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3"/>
      <c r="X46" s="54"/>
      <c r="Y46" s="54"/>
      <c r="Z46" s="55"/>
      <c r="AA46" s="56"/>
      <c r="AB46" s="15"/>
      <c r="AC46" s="15"/>
    </row>
    <row r="47" spans="1:30">
      <c r="R47" s="12"/>
      <c r="V47" s="12"/>
      <c r="AA47" s="12"/>
      <c r="AD47" s="110"/>
    </row>
    <row r="48" spans="1:30">
      <c r="R48" s="12"/>
      <c r="V48" s="12"/>
      <c r="AA48" s="12"/>
      <c r="AD48" s="110"/>
    </row>
    <row r="49" spans="18:30">
      <c r="R49" s="12"/>
      <c r="V49" s="12"/>
      <c r="AA49" s="12"/>
      <c r="AD49" s="110"/>
    </row>
    <row r="50" spans="18:30">
      <c r="R50" s="12"/>
      <c r="V50" s="12"/>
      <c r="AA50" s="12"/>
      <c r="AD50" s="110"/>
    </row>
    <row r="51" spans="18:30">
      <c r="R51" s="12"/>
      <c r="V51" s="12"/>
      <c r="AA51" s="12"/>
      <c r="AD51" s="110"/>
    </row>
    <row r="52" spans="18:30">
      <c r="R52" s="12"/>
      <c r="V52" s="12"/>
      <c r="AA52" s="12"/>
      <c r="AD52" s="110"/>
    </row>
    <row r="53" spans="18:30">
      <c r="R53" s="12"/>
      <c r="V53" s="12"/>
      <c r="AA53" s="12"/>
      <c r="AD53" s="110"/>
    </row>
    <row r="54" spans="18:30">
      <c r="R54" s="12"/>
      <c r="V54" s="12"/>
      <c r="AA54" s="12"/>
      <c r="AD54" s="110"/>
    </row>
    <row r="55" spans="18:30">
      <c r="R55" s="12"/>
      <c r="V55" s="12"/>
      <c r="AA55" s="12"/>
      <c r="AD55" s="110"/>
    </row>
    <row r="56" spans="18:30">
      <c r="R56" s="12"/>
      <c r="V56" s="12"/>
      <c r="AA56" s="12"/>
      <c r="AD56" s="110"/>
    </row>
    <row r="57" spans="18:30">
      <c r="R57" s="12"/>
      <c r="V57" s="12"/>
      <c r="AA57" s="12"/>
      <c r="AD57" s="110"/>
    </row>
    <row r="58" spans="18:30">
      <c r="R58" s="12"/>
      <c r="V58" s="12"/>
      <c r="AA58" s="12"/>
      <c r="AD58" s="110"/>
    </row>
    <row r="59" spans="18:30">
      <c r="R59" s="12"/>
      <c r="V59" s="12"/>
      <c r="AA59" s="12"/>
      <c r="AD59" s="110"/>
    </row>
    <row r="60" spans="18:30">
      <c r="R60" s="12"/>
      <c r="V60" s="12"/>
      <c r="AA60" s="12"/>
      <c r="AD60" s="110"/>
    </row>
    <row r="61" spans="18:30">
      <c r="R61" s="12"/>
      <c r="V61" s="12"/>
      <c r="AA61" s="12"/>
      <c r="AD61" s="110"/>
    </row>
    <row r="62" spans="18:30">
      <c r="R62" s="12"/>
      <c r="V62" s="12"/>
      <c r="AA62" s="12"/>
      <c r="AD62" s="110"/>
    </row>
    <row r="63" spans="18:30">
      <c r="R63" s="12"/>
      <c r="V63" s="12"/>
      <c r="AA63" s="12"/>
      <c r="AD63" s="110"/>
    </row>
    <row r="64" spans="18:30">
      <c r="R64" s="12"/>
      <c r="V64" s="12"/>
      <c r="AA64" s="12"/>
      <c r="AD64" s="110"/>
    </row>
    <row r="65" spans="1:30" s="110" customFormat="1">
      <c r="A65" s="1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30" s="110" customFormat="1">
      <c r="A66" s="13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1:30">
      <c r="R67" s="12"/>
      <c r="V67" s="12"/>
      <c r="AA67" s="12"/>
      <c r="AD67" s="110"/>
    </row>
    <row r="68" spans="1:30">
      <c r="R68" s="12"/>
      <c r="V68" s="12"/>
      <c r="AA68" s="12"/>
      <c r="AD68" s="110"/>
    </row>
    <row r="69" spans="1:30">
      <c r="R69" s="12"/>
      <c r="V69" s="12"/>
      <c r="AA69" s="12"/>
      <c r="AD69" s="110"/>
    </row>
    <row r="70" spans="1:30">
      <c r="R70" s="12"/>
      <c r="V70" s="12"/>
      <c r="AA70" s="12"/>
      <c r="AD70" s="110"/>
    </row>
    <row r="71" spans="1:30">
      <c r="R71" s="12"/>
      <c r="V71" s="12"/>
      <c r="AA71" s="12"/>
      <c r="AD71" s="110"/>
    </row>
    <row r="72" spans="1:30">
      <c r="R72" s="12"/>
      <c r="V72" s="12"/>
      <c r="AA72" s="12"/>
      <c r="AD72" s="110"/>
    </row>
    <row r="73" spans="1:30">
      <c r="R73" s="12"/>
      <c r="V73" s="12"/>
      <c r="AA73" s="12"/>
      <c r="AD73" s="110"/>
    </row>
    <row r="74" spans="1:30">
      <c r="R74" s="12"/>
      <c r="V74" s="12"/>
      <c r="AA74" s="12"/>
      <c r="AD74" s="110"/>
    </row>
    <row r="75" spans="1:30">
      <c r="R75" s="12"/>
      <c r="V75" s="12"/>
      <c r="AA75" s="12"/>
      <c r="AD75" s="110"/>
    </row>
    <row r="76" spans="1:30">
      <c r="R76" s="12"/>
      <c r="V76" s="12"/>
      <c r="AA76" s="12"/>
      <c r="AD76" s="110"/>
    </row>
    <row r="77" spans="1:30">
      <c r="R77" s="12"/>
      <c r="V77" s="12"/>
      <c r="AA77" s="12"/>
      <c r="AD77" s="110"/>
    </row>
    <row r="78" spans="1:30">
      <c r="R78" s="12"/>
      <c r="V78" s="12"/>
      <c r="AA78" s="12"/>
      <c r="AD78" s="110"/>
    </row>
    <row r="79" spans="1:30">
      <c r="R79" s="12"/>
      <c r="V79" s="12"/>
      <c r="AA79" s="12"/>
      <c r="AD79" s="110"/>
    </row>
    <row r="80" spans="1:30">
      <c r="R80" s="12"/>
      <c r="V80" s="12"/>
      <c r="AA80" s="12"/>
      <c r="AD80" s="110"/>
    </row>
    <row r="81" spans="1:30">
      <c r="R81" s="12"/>
      <c r="V81" s="12"/>
      <c r="AA81" s="12"/>
      <c r="AD81" s="110"/>
    </row>
    <row r="82" spans="1:30">
      <c r="R82" s="12"/>
      <c r="V82" s="12"/>
      <c r="AA82" s="12"/>
      <c r="AD82" s="110"/>
    </row>
    <row r="83" spans="1:30" s="110" customFormat="1">
      <c r="A83" s="13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30">
      <c r="R84" s="12"/>
      <c r="V84" s="12"/>
      <c r="AA84" s="12"/>
      <c r="AD84" s="110"/>
    </row>
    <row r="85" spans="1:30">
      <c r="R85" s="12"/>
      <c r="V85" s="12"/>
      <c r="AA85" s="12"/>
      <c r="AD85" s="110"/>
    </row>
    <row r="86" spans="1:30">
      <c r="R86" s="12"/>
      <c r="V86" s="12"/>
      <c r="AA86" s="12"/>
      <c r="AD86" s="110"/>
    </row>
    <row r="87" spans="1:30">
      <c r="R87" s="12"/>
      <c r="V87" s="12"/>
      <c r="AA87" s="12"/>
      <c r="AD87" s="110"/>
    </row>
    <row r="88" spans="1:30">
      <c r="R88" s="12"/>
      <c r="V88" s="12"/>
      <c r="AA88" s="12"/>
      <c r="AD88" s="110"/>
    </row>
    <row r="89" spans="1:30">
      <c r="R89" s="12"/>
      <c r="V89" s="12"/>
      <c r="AA89" s="12"/>
      <c r="AD89" s="110"/>
    </row>
    <row r="90" spans="1:30">
      <c r="R90" s="12"/>
      <c r="V90" s="12"/>
      <c r="AA90" s="12"/>
      <c r="AD90" s="110"/>
    </row>
    <row r="91" spans="1:30">
      <c r="R91" s="12"/>
      <c r="V91" s="12"/>
      <c r="AA91" s="12"/>
      <c r="AD91" s="110"/>
    </row>
    <row r="92" spans="1:30">
      <c r="R92" s="12"/>
      <c r="V92" s="12"/>
      <c r="AA92" s="12"/>
      <c r="AD92" s="110"/>
    </row>
    <row r="93" spans="1:30">
      <c r="R93" s="12"/>
      <c r="V93" s="12"/>
      <c r="AA93" s="12"/>
      <c r="AD93" s="110"/>
    </row>
    <row r="94" spans="1:30">
      <c r="R94" s="12"/>
      <c r="V94" s="12"/>
      <c r="AA94" s="12"/>
      <c r="AD94" s="110"/>
    </row>
    <row r="95" spans="1:30">
      <c r="R95" s="12"/>
      <c r="V95" s="12"/>
      <c r="AA95" s="12"/>
      <c r="AD95" s="110"/>
    </row>
    <row r="96" spans="1:30">
      <c r="R96" s="12"/>
      <c r="V96" s="12"/>
      <c r="AA96" s="12"/>
      <c r="AD96" s="110"/>
    </row>
    <row r="97" spans="18:30">
      <c r="R97" s="12"/>
      <c r="V97" s="12"/>
      <c r="AA97" s="12"/>
      <c r="AD97" s="110"/>
    </row>
    <row r="98" spans="18:30">
      <c r="R98" s="12"/>
      <c r="V98" s="12"/>
      <c r="AA98" s="12"/>
      <c r="AD98" s="110"/>
    </row>
    <row r="99" spans="18:30">
      <c r="R99" s="12"/>
      <c r="V99" s="12"/>
      <c r="AA99" s="12"/>
      <c r="AD99" s="110"/>
    </row>
    <row r="100" spans="18:30">
      <c r="R100" s="12"/>
      <c r="V100" s="12"/>
      <c r="AA100" s="12"/>
      <c r="AD100" s="110"/>
    </row>
    <row r="101" spans="18:30">
      <c r="R101" s="12"/>
      <c r="V101" s="12"/>
      <c r="AA101" s="12"/>
      <c r="AD101" s="110"/>
    </row>
    <row r="102" spans="18:30">
      <c r="R102" s="12"/>
      <c r="V102" s="12"/>
      <c r="AA102" s="12"/>
      <c r="AD102" s="110"/>
    </row>
    <row r="103" spans="18:30">
      <c r="R103" s="12"/>
      <c r="V103" s="12"/>
      <c r="AA103" s="12"/>
      <c r="AD103" s="110"/>
    </row>
    <row r="104" spans="18:30">
      <c r="R104" s="12"/>
      <c r="V104" s="12"/>
      <c r="AA104" s="12"/>
      <c r="AD104" s="110"/>
    </row>
    <row r="105" spans="18:30">
      <c r="R105" s="12"/>
      <c r="V105" s="12"/>
      <c r="AA105" s="12"/>
      <c r="AD105" s="110"/>
    </row>
    <row r="106" spans="18:30">
      <c r="R106" s="12"/>
      <c r="V106" s="12"/>
      <c r="AA106" s="12"/>
      <c r="AD106" s="110"/>
    </row>
    <row r="107" spans="18:30">
      <c r="R107" s="12"/>
      <c r="V107" s="12"/>
      <c r="AA107" s="12"/>
      <c r="AD107" s="110"/>
    </row>
    <row r="108" spans="18:30">
      <c r="R108" s="12"/>
      <c r="V108" s="12"/>
      <c r="AA108" s="12"/>
      <c r="AD108" s="110"/>
    </row>
    <row r="109" spans="18:30">
      <c r="R109" s="12"/>
      <c r="V109" s="12"/>
      <c r="AA109" s="12"/>
      <c r="AD109" s="110"/>
    </row>
    <row r="110" spans="18:30">
      <c r="R110" s="12"/>
      <c r="V110" s="12"/>
      <c r="AA110" s="12"/>
      <c r="AD110" s="110"/>
    </row>
    <row r="111" spans="18:30">
      <c r="R111" s="12"/>
      <c r="V111" s="12"/>
      <c r="AA111" s="12"/>
      <c r="AD111" s="110"/>
    </row>
    <row r="112" spans="18:30">
      <c r="R112" s="12"/>
      <c r="V112" s="12"/>
      <c r="AA112" s="12"/>
      <c r="AD112" s="110"/>
    </row>
    <row r="113" spans="1:30">
      <c r="R113" s="12"/>
      <c r="V113" s="12"/>
      <c r="AA113" s="12"/>
      <c r="AD113" s="110"/>
    </row>
    <row r="114" spans="1:30">
      <c r="R114" s="12"/>
      <c r="V114" s="12"/>
      <c r="AA114" s="12"/>
      <c r="AD114" s="110"/>
    </row>
    <row r="115" spans="1:30">
      <c r="R115" s="12"/>
      <c r="V115" s="12"/>
      <c r="AA115" s="12"/>
      <c r="AD115" s="110"/>
    </row>
    <row r="116" spans="1:30">
      <c r="R116" s="12"/>
      <c r="V116" s="12"/>
      <c r="AA116" s="12"/>
      <c r="AD116" s="110"/>
    </row>
    <row r="117" spans="1:30">
      <c r="R117" s="12"/>
      <c r="V117" s="12"/>
      <c r="AA117" s="12"/>
      <c r="AD117" s="110"/>
    </row>
    <row r="118" spans="1:30">
      <c r="R118" s="12"/>
      <c r="V118" s="12"/>
      <c r="AA118" s="12"/>
      <c r="AD118" s="110"/>
    </row>
    <row r="119" spans="1:30">
      <c r="R119" s="12"/>
      <c r="V119" s="12"/>
      <c r="AA119" s="12"/>
      <c r="AD119" s="110"/>
    </row>
    <row r="120" spans="1:30">
      <c r="R120" s="12"/>
      <c r="V120" s="12"/>
      <c r="AA120" s="12"/>
      <c r="AD120" s="110"/>
    </row>
    <row r="121" spans="1:30">
      <c r="R121" s="12"/>
      <c r="V121" s="12"/>
      <c r="AA121" s="12"/>
      <c r="AD121" s="110"/>
    </row>
    <row r="122" spans="1:30">
      <c r="A122" s="51"/>
      <c r="B122" s="51"/>
      <c r="C122" s="51"/>
      <c r="D122" s="51"/>
      <c r="E122" s="51"/>
      <c r="F122" s="51"/>
      <c r="G122" s="51"/>
      <c r="H122" s="51"/>
      <c r="I122" s="82"/>
      <c r="J122" s="82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63"/>
      <c r="X122" s="63"/>
      <c r="Y122" s="63"/>
      <c r="Z122" s="63"/>
      <c r="AA122" s="83"/>
      <c r="AB122" s="15"/>
      <c r="AC122" s="15"/>
    </row>
    <row r="123" spans="1:30">
      <c r="V123" s="12"/>
    </row>
    <row r="124" spans="1:30">
      <c r="V124" s="12"/>
    </row>
    <row r="125" spans="1:30">
      <c r="V125" s="12"/>
    </row>
    <row r="126" spans="1:30">
      <c r="V126" s="12"/>
    </row>
    <row r="127" spans="1:30">
      <c r="V127" s="12"/>
    </row>
    <row r="128" spans="1:30">
      <c r="V128" s="12"/>
    </row>
    <row r="129" spans="1:29">
      <c r="V129" s="12"/>
    </row>
    <row r="130" spans="1:29">
      <c r="V130" s="12"/>
    </row>
    <row r="131" spans="1:29">
      <c r="V131" s="12"/>
    </row>
    <row r="132" spans="1:29">
      <c r="V132" s="12"/>
    </row>
    <row r="133" spans="1:29" s="110" customFormat="1">
      <c r="A133" s="13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3"/>
      <c r="S133" s="12"/>
      <c r="T133" s="12"/>
      <c r="U133" s="12"/>
      <c r="V133" s="13"/>
      <c r="W133" s="12"/>
      <c r="X133" s="12"/>
      <c r="Y133" s="12"/>
      <c r="Z133" s="12"/>
      <c r="AA133" s="16"/>
      <c r="AB133" s="12"/>
      <c r="AC133" s="12"/>
    </row>
    <row r="134" spans="1:29">
      <c r="V134" s="12"/>
    </row>
    <row r="135" spans="1:29">
      <c r="V135" s="12"/>
    </row>
    <row r="136" spans="1:29">
      <c r="V136" s="12"/>
    </row>
    <row r="137" spans="1:29">
      <c r="V137" s="12"/>
    </row>
    <row r="138" spans="1:29">
      <c r="V138" s="12"/>
    </row>
    <row r="139" spans="1:29">
      <c r="V139" s="12"/>
    </row>
    <row r="140" spans="1:29">
      <c r="V140" s="12"/>
    </row>
    <row r="141" spans="1:29">
      <c r="V141" s="12"/>
    </row>
    <row r="142" spans="1:29">
      <c r="V142" s="12"/>
    </row>
    <row r="143" spans="1:29">
      <c r="V143" s="12"/>
    </row>
    <row r="144" spans="1:29">
      <c r="V144" s="12"/>
    </row>
    <row r="145" spans="1:29">
      <c r="V145" s="12"/>
    </row>
    <row r="146" spans="1:29">
      <c r="V146" s="12"/>
    </row>
    <row r="147" spans="1:29">
      <c r="V147" s="12"/>
    </row>
    <row r="148" spans="1:29">
      <c r="V148" s="12"/>
    </row>
    <row r="149" spans="1:29" s="110" customFormat="1">
      <c r="A149" s="13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3"/>
      <c r="S149" s="12"/>
      <c r="T149" s="12"/>
      <c r="U149" s="12"/>
      <c r="V149" s="13"/>
      <c r="W149" s="12"/>
      <c r="X149" s="12"/>
      <c r="Y149" s="12"/>
      <c r="Z149" s="12"/>
      <c r="AA149" s="16"/>
      <c r="AB149" s="12"/>
      <c r="AC149" s="12"/>
    </row>
    <row r="150" spans="1:29" s="110" customFormat="1">
      <c r="A150" s="13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3"/>
      <c r="S150" s="12"/>
      <c r="T150" s="12"/>
      <c r="U150" s="12"/>
      <c r="V150" s="13"/>
      <c r="W150" s="12"/>
      <c r="X150" s="12"/>
      <c r="Y150" s="12"/>
      <c r="Z150" s="12"/>
      <c r="AA150" s="16"/>
      <c r="AB150" s="12"/>
      <c r="AC150" s="12"/>
    </row>
    <row r="151" spans="1:29" s="110" customFormat="1">
      <c r="A151" s="13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3"/>
      <c r="S151" s="12"/>
      <c r="T151" s="12"/>
      <c r="U151" s="12"/>
      <c r="V151" s="13"/>
      <c r="W151" s="12"/>
      <c r="X151" s="12"/>
      <c r="Y151" s="12"/>
      <c r="Z151" s="12"/>
      <c r="AA151" s="16"/>
      <c r="AB151" s="12"/>
      <c r="AC151" s="12"/>
    </row>
  </sheetData>
  <mergeCells count="20">
    <mergeCell ref="K11:V11"/>
    <mergeCell ref="W11:Z11"/>
    <mergeCell ref="B12:D12"/>
    <mergeCell ref="I12:J12"/>
    <mergeCell ref="W12:W13"/>
    <mergeCell ref="Z12:Z13"/>
    <mergeCell ref="A1:AC1"/>
    <mergeCell ref="A2:AC2"/>
    <mergeCell ref="A3:AC3"/>
    <mergeCell ref="AA10:AC10"/>
    <mergeCell ref="K12:M12"/>
    <mergeCell ref="N12:P12"/>
    <mergeCell ref="Q12:S12"/>
    <mergeCell ref="T12:V12"/>
    <mergeCell ref="X12:X13"/>
    <mergeCell ref="Y12:Y13"/>
    <mergeCell ref="B11:D11"/>
    <mergeCell ref="I11:J11"/>
    <mergeCell ref="B13:D13"/>
    <mergeCell ref="I13:J13"/>
  </mergeCells>
  <phoneticPr fontId="2" type="noConversion"/>
  <printOptions horizontalCentered="1"/>
  <pageMargins left="0.51181102362204722" right="0.51181102362204722" top="0.98425196850393704" bottom="0.51181102362204722" header="0.51181102362204722" footer="0.23622047244094491"/>
  <pageSetup paperSize="8" scale="65" orientation="landscape" r:id="rId1"/>
  <headerFooter alignWithMargins="0">
    <oddHeader>&amp;RF1-P-วผ-001
แก้ไขครั้งที่ 8</oddHeader>
    <oddFooter>&amp;Rแผน - ผลการปฏิบัติการประจำปี......1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คำอธิบาย (ปรับแก้ไขล่าสุด)</vt:lpstr>
      <vt:lpstr>F1-P-วผ-001 (ปรับแก้ไขล่าสุด) </vt:lpstr>
      <vt:lpstr>F1-P-วผ-001 (แก้ไขครั้งที่ 8)</vt:lpstr>
      <vt:lpstr>F1-P-วผ-001 (ถูกต้อง) </vt:lpstr>
      <vt:lpstr>'F1-P-วผ-001 (แก้ไขครั้งที่ 8)'!Print_Area</vt:lpstr>
      <vt:lpstr>'F1-P-วผ-001 (ถูกต้อง) '!Print_Area</vt:lpstr>
      <vt:lpstr>'คำอธิบาย (ปรับแก้ไขล่าสุด)'!Print_Titles</vt:lpstr>
    </vt:vector>
  </TitlesOfParts>
  <Company>plan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plan20</dc:creator>
  <cp:lastModifiedBy>13</cp:lastModifiedBy>
  <cp:lastPrinted>2013-09-11T07:18:05Z</cp:lastPrinted>
  <dcterms:created xsi:type="dcterms:W3CDTF">2006-04-17T06:33:38Z</dcterms:created>
  <dcterms:modified xsi:type="dcterms:W3CDTF">2013-09-18T10:12:08Z</dcterms:modified>
</cp:coreProperties>
</file>